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22-2023_1 - Erbenova II...." sheetId="2" r:id="rId2"/>
    <sheet name="022-2023_2 - Procházkova ..." sheetId="3" r:id="rId3"/>
    <sheet name="022-2023_3 - Vedlejší roz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'022-2023_1 - Erbenova II....'!$C$88:$K$459</definedName>
    <definedName name="_xlnm.Print_Area" localSheetId="1">'022-2023_1 - Erbenova II....'!$C$4:$J$39,'022-2023_1 - Erbenova II....'!$C$45:$J$70,'022-2023_1 - Erbenova II....'!$C$76:$K$459</definedName>
    <definedName name="_xlnm.Print_Titles" localSheetId="1">'022-2023_1 - Erbenova II....'!$88:$88</definedName>
    <definedName name="_xlnm._FilterDatabase" localSheetId="2" hidden="1">'022-2023_2 - Procházkova ...'!$C$87:$K$410</definedName>
    <definedName name="_xlnm.Print_Area" localSheetId="2">'022-2023_2 - Procházkova ...'!$C$4:$J$39,'022-2023_2 - Procházkova ...'!$C$45:$J$69,'022-2023_2 - Procházkova ...'!$C$75:$K$410</definedName>
    <definedName name="_xlnm.Print_Titles" localSheetId="2">'022-2023_2 - Procházkova ...'!$87:$87</definedName>
    <definedName name="_xlnm._FilterDatabase" localSheetId="3" hidden="1">'022-2023_3 - Vedlejší roz...'!$C$79:$K$89</definedName>
    <definedName name="_xlnm.Print_Area" localSheetId="3">'022-2023_3 - Vedlejší roz...'!$C$4:$J$39,'022-2023_3 - Vedlejší roz...'!$C$45:$J$61,'022-2023_3 - Vedlejší roz...'!$C$67:$K$89</definedName>
    <definedName name="_xlnm.Print_Titles" localSheetId="3">'022-2023_3 - Vedlejší roz...'!$79:$79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4"/>
  <c r="E72"/>
  <c r="J55"/>
  <c r="J54"/>
  <c r="F52"/>
  <c r="E50"/>
  <c r="J18"/>
  <c r="E18"/>
  <c r="F77"/>
  <c r="J17"/>
  <c r="J15"/>
  <c r="E15"/>
  <c r="F76"/>
  <c r="J14"/>
  <c r="J12"/>
  <c r="J74"/>
  <c r="E7"/>
  <c r="E48"/>
  <c i="3" r="J37"/>
  <c r="J36"/>
  <c i="1" r="AY56"/>
  <c i="3" r="J35"/>
  <c i="1" r="AX56"/>
  <c i="3"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46"/>
  <c r="BH346"/>
  <c r="BG346"/>
  <c r="BF346"/>
  <c r="T346"/>
  <c r="R346"/>
  <c r="P346"/>
  <c r="BI342"/>
  <c r="BH342"/>
  <c r="BG342"/>
  <c r="BF342"/>
  <c r="T342"/>
  <c r="R342"/>
  <c r="P342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91"/>
  <c r="BH291"/>
  <c r="BG291"/>
  <c r="BF291"/>
  <c r="T291"/>
  <c r="R291"/>
  <c r="P291"/>
  <c r="BI285"/>
  <c r="BH285"/>
  <c r="BG285"/>
  <c r="BF285"/>
  <c r="T285"/>
  <c r="R285"/>
  <c r="P285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1"/>
  <c r="BH231"/>
  <c r="BG231"/>
  <c r="BF231"/>
  <c r="T231"/>
  <c r="R231"/>
  <c r="P231"/>
  <c r="BI227"/>
  <c r="BH227"/>
  <c r="BG227"/>
  <c r="BF227"/>
  <c r="T227"/>
  <c r="R227"/>
  <c r="P227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1"/>
  <c r="BH151"/>
  <c r="BG151"/>
  <c r="BF151"/>
  <c r="T151"/>
  <c r="R151"/>
  <c r="P151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5"/>
  <c r="J84"/>
  <c r="F82"/>
  <c r="E80"/>
  <c r="J55"/>
  <c r="J54"/>
  <c r="F52"/>
  <c r="E50"/>
  <c r="J18"/>
  <c r="E18"/>
  <c r="F55"/>
  <c r="J17"/>
  <c r="J15"/>
  <c r="E15"/>
  <c r="F84"/>
  <c r="J14"/>
  <c r="J12"/>
  <c r="J52"/>
  <c r="E7"/>
  <c r="E78"/>
  <c i="2" r="J37"/>
  <c r="J36"/>
  <c i="1" r="AY55"/>
  <c i="2" r="J35"/>
  <c i="1" r="AX55"/>
  <c i="2" r="BI456"/>
  <c r="BH456"/>
  <c r="BG456"/>
  <c r="BF456"/>
  <c r="T456"/>
  <c r="T455"/>
  <c r="T454"/>
  <c r="R456"/>
  <c r="R455"/>
  <c r="R454"/>
  <c r="P456"/>
  <c r="P455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6"/>
  <c r="BH426"/>
  <c r="BG426"/>
  <c r="BF426"/>
  <c r="T426"/>
  <c r="R426"/>
  <c r="P426"/>
  <c r="BI421"/>
  <c r="BH421"/>
  <c r="BG421"/>
  <c r="BF421"/>
  <c r="T421"/>
  <c r="R421"/>
  <c r="P421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0"/>
  <c r="BH400"/>
  <c r="BG400"/>
  <c r="BF400"/>
  <c r="T400"/>
  <c r="R400"/>
  <c r="P400"/>
  <c r="BI394"/>
  <c r="BH394"/>
  <c r="BG394"/>
  <c r="BF394"/>
  <c r="T394"/>
  <c r="R394"/>
  <c r="P394"/>
  <c r="BI388"/>
  <c r="BH388"/>
  <c r="BG388"/>
  <c r="BF388"/>
  <c r="T388"/>
  <c r="R388"/>
  <c r="P388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2"/>
  <c r="BH372"/>
  <c r="BG372"/>
  <c r="BF372"/>
  <c r="T372"/>
  <c r="R372"/>
  <c r="P372"/>
  <c r="BI365"/>
  <c r="BH365"/>
  <c r="BG365"/>
  <c r="BF365"/>
  <c r="T365"/>
  <c r="R365"/>
  <c r="P365"/>
  <c r="BI363"/>
  <c r="BH363"/>
  <c r="BG363"/>
  <c r="BF363"/>
  <c r="T363"/>
  <c r="R363"/>
  <c r="P363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46"/>
  <c r="BH246"/>
  <c r="BG246"/>
  <c r="BF246"/>
  <c r="T246"/>
  <c r="R246"/>
  <c r="P246"/>
  <c r="BI242"/>
  <c r="BH242"/>
  <c r="BG242"/>
  <c r="BF242"/>
  <c r="T242"/>
  <c r="R242"/>
  <c r="P242"/>
  <c r="BI232"/>
  <c r="BH232"/>
  <c r="BG232"/>
  <c r="BF232"/>
  <c r="T232"/>
  <c r="R232"/>
  <c r="P232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3"/>
  <c r="BH183"/>
  <c r="BG183"/>
  <c r="BF183"/>
  <c r="T183"/>
  <c r="R183"/>
  <c r="P183"/>
  <c r="BI176"/>
  <c r="BH176"/>
  <c r="BG176"/>
  <c r="BF176"/>
  <c r="T176"/>
  <c r="R176"/>
  <c r="P176"/>
  <c r="BI168"/>
  <c r="BH168"/>
  <c r="BG168"/>
  <c r="BF168"/>
  <c r="T168"/>
  <c r="R168"/>
  <c r="P168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5"/>
  <c r="BH145"/>
  <c r="BG145"/>
  <c r="BF145"/>
  <c r="T145"/>
  <c r="R145"/>
  <c r="P14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J86"/>
  <c r="J85"/>
  <c r="F83"/>
  <c r="E81"/>
  <c r="J55"/>
  <c r="J54"/>
  <c r="F52"/>
  <c r="E50"/>
  <c r="J18"/>
  <c r="E18"/>
  <c r="F86"/>
  <c r="J17"/>
  <c r="J15"/>
  <c r="E15"/>
  <c r="F54"/>
  <c r="J14"/>
  <c r="J12"/>
  <c r="J83"/>
  <c r="E7"/>
  <c r="E48"/>
  <c i="1" r="L50"/>
  <c r="AM50"/>
  <c r="AM49"/>
  <c r="L49"/>
  <c r="AM47"/>
  <c r="L47"/>
  <c r="L45"/>
  <c r="L44"/>
  <c i="2" r="J409"/>
  <c r="J352"/>
  <c r="J303"/>
  <c r="J176"/>
  <c r="J445"/>
  <c r="BK224"/>
  <c r="BK155"/>
  <c r="BK352"/>
  <c r="BK308"/>
  <c r="BK221"/>
  <c r="J92"/>
  <c r="BK350"/>
  <c r="J145"/>
  <c i="3" r="J394"/>
  <c r="BK305"/>
  <c r="J214"/>
  <c r="BK333"/>
  <c r="J275"/>
  <c r="BK144"/>
  <c r="BK299"/>
  <c r="J115"/>
  <c r="BK355"/>
  <c r="J177"/>
  <c i="4" r="BK82"/>
  <c i="2" r="J411"/>
  <c r="J363"/>
  <c r="J317"/>
  <c r="J199"/>
  <c r="J448"/>
  <c r="J333"/>
  <c r="J205"/>
  <c r="BK411"/>
  <c r="J313"/>
  <c r="J211"/>
  <c r="BK331"/>
  <c r="BK205"/>
  <c i="3" r="BK397"/>
  <c r="J285"/>
  <c r="J140"/>
  <c r="J298"/>
  <c r="BK220"/>
  <c r="BK100"/>
  <c r="J333"/>
  <c r="BK252"/>
  <c r="J100"/>
  <c r="BK214"/>
  <c r="J95"/>
  <c i="4" r="BK85"/>
  <c i="2" r="BK378"/>
  <c r="J327"/>
  <c r="J299"/>
  <c r="BK359"/>
  <c r="J329"/>
  <c r="J272"/>
  <c r="J155"/>
  <c r="BK394"/>
  <c r="BK303"/>
  <c r="J103"/>
  <c r="J378"/>
  <c r="J318"/>
  <c r="BK124"/>
  <c r="J433"/>
  <c r="BK318"/>
  <c r="BK268"/>
  <c r="J95"/>
  <c i="3" r="J318"/>
  <c r="BK95"/>
  <c r="BK295"/>
  <c r="BK208"/>
  <c r="J383"/>
  <c r="J270"/>
  <c r="BK405"/>
  <c r="BK298"/>
  <c r="J205"/>
  <c i="4" r="BK87"/>
  <c i="2" r="BK437"/>
  <c r="BK351"/>
  <c r="BK282"/>
  <c r="BK161"/>
  <c r="J404"/>
  <c r="J321"/>
  <c r="BK145"/>
  <c r="BK400"/>
  <c r="J320"/>
  <c r="J437"/>
  <c r="BK320"/>
  <c r="J246"/>
  <c r="J124"/>
  <c i="3" r="BK387"/>
  <c r="BK197"/>
  <c r="J370"/>
  <c r="J252"/>
  <c r="BK394"/>
  <c r="J291"/>
  <c r="J112"/>
  <c r="BK302"/>
  <c r="BK185"/>
  <c r="J151"/>
  <c i="4" r="J85"/>
  <c i="2" r="J415"/>
  <c r="J331"/>
  <c r="BK176"/>
  <c i="3" r="BK390"/>
  <c r="BK368"/>
  <c r="J307"/>
  <c r="J208"/>
  <c r="BK383"/>
  <c r="BK306"/>
  <c r="J173"/>
  <c r="J374"/>
  <c r="J320"/>
  <c r="BK248"/>
  <c r="J108"/>
  <c r="J337"/>
  <c r="BK191"/>
  <c r="BK108"/>
  <c i="4" r="BK86"/>
  <c i="2" r="J417"/>
  <c r="J355"/>
  <c r="J326"/>
  <c r="J183"/>
  <c r="J101"/>
  <c r="J426"/>
  <c r="J343"/>
  <c r="J226"/>
  <c r="BK107"/>
  <c r="BK409"/>
  <c r="BK332"/>
  <c r="J264"/>
  <c r="J168"/>
  <c r="J420"/>
  <c r="J332"/>
  <c r="J314"/>
  <c r="BK183"/>
  <c i="3" r="J408"/>
  <c r="J327"/>
  <c r="J216"/>
  <c r="J91"/>
  <c r="BK320"/>
  <c r="J305"/>
  <c r="J231"/>
  <c r="J166"/>
  <c r="J387"/>
  <c r="J302"/>
  <c r="BK104"/>
  <c r="BK377"/>
  <c r="J306"/>
  <c r="BK211"/>
  <c r="BK115"/>
  <c i="4" r="J83"/>
  <c i="2" r="J430"/>
  <c r="J340"/>
  <c r="J232"/>
  <c r="J451"/>
  <c r="BK340"/>
  <c r="BK209"/>
  <c r="J406"/>
  <c r="BK335"/>
  <c r="BK246"/>
  <c r="J382"/>
  <c r="BK299"/>
  <c r="BK117"/>
  <c i="3" r="J355"/>
  <c r="J189"/>
  <c r="BK362"/>
  <c r="BK244"/>
  <c r="J405"/>
  <c r="BK318"/>
  <c r="BK151"/>
  <c r="BK366"/>
  <c r="J266"/>
  <c r="J104"/>
  <c i="4" r="J87"/>
  <c i="2" r="BK388"/>
  <c r="J330"/>
  <c r="J221"/>
  <c r="J456"/>
  <c r="BK260"/>
  <c r="BK99"/>
  <c r="BK372"/>
  <c r="J287"/>
  <c r="J128"/>
  <c r="BK415"/>
  <c r="J308"/>
  <c r="J151"/>
  <c i="3" r="BK346"/>
  <c r="BK166"/>
  <c r="BK327"/>
  <c r="BK159"/>
  <c r="J378"/>
  <c r="J211"/>
  <c r="J368"/>
  <c r="J294"/>
  <c r="J119"/>
  <c i="4" r="BK83"/>
  <c i="2" r="J350"/>
  <c r="BK313"/>
  <c r="J268"/>
  <c r="J217"/>
  <c r="BK194"/>
  <c r="BK456"/>
  <c r="J421"/>
  <c r="BK357"/>
  <c r="J324"/>
  <c r="BK217"/>
  <c r="J120"/>
  <c r="BK430"/>
  <c r="BK404"/>
  <c r="BK363"/>
  <c r="BK324"/>
  <c r="BK272"/>
  <c r="BK199"/>
  <c r="BK95"/>
  <c r="J372"/>
  <c r="BK329"/>
  <c r="BK317"/>
  <c r="BK232"/>
  <c r="J107"/>
  <c i="3" r="BK402"/>
  <c r="BK227"/>
  <c r="J136"/>
  <c r="BK337"/>
  <c r="J248"/>
  <c r="BK189"/>
  <c r="BK408"/>
  <c r="J304"/>
  <c r="J122"/>
  <c r="J362"/>
  <c r="J299"/>
  <c r="J256"/>
  <c r="BK173"/>
  <c i="4" r="J84"/>
  <c r="J86"/>
  <c i="2" r="BK406"/>
  <c r="BK343"/>
  <c r="BK310"/>
  <c r="BK242"/>
  <c r="BK151"/>
  <c r="BK451"/>
  <c r="BK264"/>
  <c r="J161"/>
  <c r="BK420"/>
  <c r="J374"/>
  <c r="BK314"/>
  <c r="BK226"/>
  <c r="BK112"/>
  <c r="J359"/>
  <c r="BK321"/>
  <c r="J224"/>
  <c r="BK131"/>
  <c i="3" r="J366"/>
  <c r="BK275"/>
  <c r="J159"/>
  <c r="BK342"/>
  <c r="BK256"/>
  <c r="BK182"/>
  <c r="J402"/>
  <c r="J314"/>
  <c r="BK260"/>
  <c r="BK119"/>
  <c r="BK359"/>
  <c r="J295"/>
  <c r="J144"/>
  <c i="4" r="BK88"/>
  <c r="BK84"/>
  <c i="2" r="BK374"/>
  <c r="BK323"/>
  <c r="J209"/>
  <c r="J99"/>
  <c r="BK330"/>
  <c i="1" r="AS54"/>
  <c i="2" r="BK326"/>
  <c r="J194"/>
  <c i="3" r="BK370"/>
  <c r="BK266"/>
  <c r="BK378"/>
  <c r="BK311"/>
  <c r="BK177"/>
  <c r="J371"/>
  <c r="J244"/>
  <c r="J311"/>
  <c r="J227"/>
  <c r="BK122"/>
  <c i="4" r="J82"/>
  <c i="2" r="J335"/>
  <c r="J260"/>
  <c r="J117"/>
  <c r="BK349"/>
  <c r="J215"/>
  <c r="BK421"/>
  <c r="J349"/>
  <c r="J255"/>
  <c r="BK103"/>
  <c r="J365"/>
  <c r="BK287"/>
  <c r="BK101"/>
  <c i="3" r="BK314"/>
  <c r="J260"/>
  <c r="J377"/>
  <c r="BK285"/>
  <c r="J197"/>
  <c r="BK307"/>
  <c r="BK136"/>
  <c r="J346"/>
  <c r="BK231"/>
  <c i="4" r="J89"/>
  <c i="2" r="BK433"/>
  <c r="J357"/>
  <c r="BK168"/>
  <c r="J131"/>
  <c r="BK448"/>
  <c r="J336"/>
  <c r="BK255"/>
  <c r="J190"/>
  <c r="BK92"/>
  <c r="BK417"/>
  <c r="BK382"/>
  <c r="BK336"/>
  <c r="J310"/>
  <c r="J242"/>
  <c r="BK120"/>
  <c r="BK426"/>
  <c r="BK355"/>
  <c r="J323"/>
  <c r="J282"/>
  <c r="BK190"/>
  <c r="BK128"/>
  <c i="3" r="BK329"/>
  <c r="BK294"/>
  <c r="J191"/>
  <c r="J359"/>
  <c r="J281"/>
  <c r="BK216"/>
  <c r="J390"/>
  <c r="BK281"/>
  <c r="J195"/>
  <c r="J397"/>
  <c r="BK270"/>
  <c r="J220"/>
  <c r="BK140"/>
  <c i="4" r="BK89"/>
  <c i="2" r="BK440"/>
  <c r="BK365"/>
  <c r="BK333"/>
  <c r="J278"/>
  <c r="BK215"/>
  <c r="J388"/>
  <c r="BK327"/>
  <c r="BK211"/>
  <c r="BK445"/>
  <c r="J394"/>
  <c r="J351"/>
  <c r="BK295"/>
  <c r="J440"/>
  <c r="J400"/>
  <c r="J295"/>
  <c r="BK278"/>
  <c r="J112"/>
  <c i="3" r="BK374"/>
  <c r="BK304"/>
  <c r="BK195"/>
  <c r="BK371"/>
  <c r="BK291"/>
  <c r="BK205"/>
  <c r="BK112"/>
  <c r="J329"/>
  <c r="J240"/>
  <c r="J185"/>
  <c r="J342"/>
  <c r="BK240"/>
  <c r="J182"/>
  <c r="BK91"/>
  <c i="4" r="J88"/>
  <c i="2" l="1" r="T91"/>
  <c r="T220"/>
  <c r="T231"/>
  <c r="T309"/>
  <c r="R425"/>
  <c r="R342"/>
  <c r="R447"/>
  <c i="3" r="T90"/>
  <c r="T204"/>
  <c r="T210"/>
  <c r="R219"/>
  <c r="P290"/>
  <c r="R382"/>
  <c r="R313"/>
  <c r="R404"/>
  <c i="4" r="BK81"/>
  <c r="BK80"/>
  <c r="J80"/>
  <c r="J59"/>
  <c i="2" r="P91"/>
  <c r="BK220"/>
  <c r="J220"/>
  <c r="J62"/>
  <c r="R220"/>
  <c r="R231"/>
  <c r="BK309"/>
  <c r="J309"/>
  <c r="J64"/>
  <c r="BK425"/>
  <c r="J425"/>
  <c r="J66"/>
  <c r="BK447"/>
  <c r="J447"/>
  <c r="J67"/>
  <c i="3" r="BK90"/>
  <c r="J90"/>
  <c r="J61"/>
  <c r="BK204"/>
  <c r="J204"/>
  <c r="J62"/>
  <c r="BK210"/>
  <c r="J210"/>
  <c r="J63"/>
  <c r="BK219"/>
  <c r="J219"/>
  <c r="J64"/>
  <c r="R290"/>
  <c r="BK382"/>
  <c r="J382"/>
  <c r="J67"/>
  <c r="P404"/>
  <c i="4" r="P81"/>
  <c r="P80"/>
  <c i="1" r="AU57"/>
  <c i="2" r="R91"/>
  <c r="P220"/>
  <c r="BK231"/>
  <c r="J231"/>
  <c r="J63"/>
  <c r="R309"/>
  <c r="T425"/>
  <c r="T342"/>
  <c r="T447"/>
  <c i="3" r="P90"/>
  <c r="P204"/>
  <c r="P210"/>
  <c r="T219"/>
  <c r="T290"/>
  <c r="T382"/>
  <c r="T313"/>
  <c r="T404"/>
  <c i="4" r="T81"/>
  <c r="T80"/>
  <c i="2" r="BK91"/>
  <c r="P231"/>
  <c r="P309"/>
  <c r="P425"/>
  <c r="P342"/>
  <c r="P447"/>
  <c i="3" r="R90"/>
  <c r="R204"/>
  <c r="R210"/>
  <c r="P219"/>
  <c r="BK290"/>
  <c r="J290"/>
  <c r="J65"/>
  <c r="P382"/>
  <c r="P313"/>
  <c r="BK404"/>
  <c r="J404"/>
  <c r="J68"/>
  <c i="4" r="R81"/>
  <c r="R80"/>
  <c i="3" r="BK313"/>
  <c r="J313"/>
  <c r="J66"/>
  <c i="2" r="BK342"/>
  <c r="J342"/>
  <c r="J65"/>
  <c r="BK455"/>
  <c r="J455"/>
  <c r="J69"/>
  <c i="4" r="F55"/>
  <c r="BE84"/>
  <c r="BE87"/>
  <c r="BE88"/>
  <c r="BE89"/>
  <c r="F54"/>
  <c r="E70"/>
  <c r="BE86"/>
  <c r="J52"/>
  <c r="BE82"/>
  <c r="BE83"/>
  <c r="BE85"/>
  <c i="2" r="J91"/>
  <c r="J61"/>
  <c i="3" r="F54"/>
  <c r="J82"/>
  <c r="BE91"/>
  <c r="BE95"/>
  <c r="BE119"/>
  <c r="BE159"/>
  <c r="BE208"/>
  <c r="BE216"/>
  <c r="BE227"/>
  <c r="BE248"/>
  <c r="BE256"/>
  <c r="BE275"/>
  <c r="BE285"/>
  <c r="BE304"/>
  <c r="BE318"/>
  <c r="BE320"/>
  <c r="BE329"/>
  <c r="BE371"/>
  <c r="BE378"/>
  <c r="BE394"/>
  <c r="BE397"/>
  <c r="F85"/>
  <c r="BE100"/>
  <c r="BE166"/>
  <c r="BE197"/>
  <c r="BE205"/>
  <c r="BE211"/>
  <c r="BE214"/>
  <c r="BE220"/>
  <c r="BE240"/>
  <c r="BE252"/>
  <c r="BE291"/>
  <c r="BE299"/>
  <c r="BE302"/>
  <c r="BE305"/>
  <c r="BE327"/>
  <c r="BE337"/>
  <c r="BE342"/>
  <c r="BE359"/>
  <c r="BE362"/>
  <c r="BE366"/>
  <c r="BE368"/>
  <c r="BE370"/>
  <c r="BE390"/>
  <c r="E48"/>
  <c r="BE104"/>
  <c r="BE115"/>
  <c r="BE122"/>
  <c r="BE136"/>
  <c r="BE151"/>
  <c r="BE182"/>
  <c r="BE231"/>
  <c r="BE244"/>
  <c r="BE260"/>
  <c r="BE266"/>
  <c r="BE311"/>
  <c r="BE314"/>
  <c r="BE346"/>
  <c r="BE374"/>
  <c r="BE383"/>
  <c r="BE387"/>
  <c r="BE402"/>
  <c r="BE405"/>
  <c r="BE108"/>
  <c r="BE112"/>
  <c r="BE140"/>
  <c r="BE144"/>
  <c r="BE173"/>
  <c r="BE177"/>
  <c r="BE185"/>
  <c r="BE189"/>
  <c r="BE191"/>
  <c r="BE195"/>
  <c r="BE270"/>
  <c r="BE281"/>
  <c r="BE294"/>
  <c r="BE295"/>
  <c r="BE298"/>
  <c r="BE306"/>
  <c r="BE307"/>
  <c r="BE333"/>
  <c r="BE355"/>
  <c r="BE377"/>
  <c r="BE408"/>
  <c i="2" r="F55"/>
  <c r="E79"/>
  <c r="F85"/>
  <c r="BE103"/>
  <c r="BE151"/>
  <c r="BE155"/>
  <c r="BE161"/>
  <c r="BE209"/>
  <c r="BE211"/>
  <c r="BE217"/>
  <c r="BE224"/>
  <c r="BE246"/>
  <c r="BE255"/>
  <c r="BE308"/>
  <c r="BE310"/>
  <c r="BE323"/>
  <c r="BE324"/>
  <c r="BE329"/>
  <c r="BE335"/>
  <c r="BE340"/>
  <c r="BE343"/>
  <c r="BE350"/>
  <c r="BE351"/>
  <c r="BE352"/>
  <c r="BE374"/>
  <c r="BE388"/>
  <c r="BE400"/>
  <c r="BE404"/>
  <c r="BE406"/>
  <c r="BE409"/>
  <c r="BE421"/>
  <c r="BE440"/>
  <c r="BE445"/>
  <c r="BE99"/>
  <c r="BE128"/>
  <c r="BE145"/>
  <c r="BE176"/>
  <c r="BE215"/>
  <c r="BE232"/>
  <c r="BE264"/>
  <c r="BE299"/>
  <c r="BE321"/>
  <c r="BE326"/>
  <c r="BE327"/>
  <c r="BE330"/>
  <c r="BE333"/>
  <c r="BE349"/>
  <c r="BE357"/>
  <c r="BE359"/>
  <c r="BE426"/>
  <c r="BE433"/>
  <c r="BE112"/>
  <c r="BE124"/>
  <c r="BE131"/>
  <c r="BE168"/>
  <c r="BE194"/>
  <c r="BE226"/>
  <c r="BE242"/>
  <c r="BE272"/>
  <c r="BE278"/>
  <c r="BE287"/>
  <c r="BE295"/>
  <c r="BE313"/>
  <c r="BE317"/>
  <c r="BE318"/>
  <c r="BE331"/>
  <c r="BE332"/>
  <c r="BE336"/>
  <c r="BE355"/>
  <c r="BE363"/>
  <c r="BE365"/>
  <c r="BE372"/>
  <c r="BE378"/>
  <c r="BE382"/>
  <c r="BE411"/>
  <c r="BE415"/>
  <c r="BE417"/>
  <c r="BE430"/>
  <c r="BE448"/>
  <c r="BE451"/>
  <c r="BE456"/>
  <c r="J52"/>
  <c r="BE92"/>
  <c r="BE95"/>
  <c r="BE101"/>
  <c r="BE107"/>
  <c r="BE117"/>
  <c r="BE120"/>
  <c r="BE183"/>
  <c r="BE190"/>
  <c r="BE199"/>
  <c r="BE205"/>
  <c r="BE221"/>
  <c r="BE260"/>
  <c r="BE268"/>
  <c r="BE282"/>
  <c r="BE303"/>
  <c r="BE314"/>
  <c r="BE320"/>
  <c r="BE394"/>
  <c r="BE420"/>
  <c r="BE437"/>
  <c r="F34"/>
  <c i="1" r="BA55"/>
  <c i="4" r="J34"/>
  <c i="1" r="AW57"/>
  <c i="3" r="F36"/>
  <c i="1" r="BC56"/>
  <c i="4" r="F37"/>
  <c i="1" r="BD57"/>
  <c i="2" r="J34"/>
  <c i="1" r="AW55"/>
  <c i="2" r="F36"/>
  <c i="1" r="BC55"/>
  <c i="3" r="F37"/>
  <c i="1" r="BD56"/>
  <c i="3" r="F34"/>
  <c i="1" r="BA56"/>
  <c i="2" r="F35"/>
  <c i="1" r="BB55"/>
  <c i="2" r="F37"/>
  <c i="1" r="BD55"/>
  <c i="3" r="F35"/>
  <c i="1" r="BB56"/>
  <c i="3" r="J34"/>
  <c i="1" r="AW56"/>
  <c i="4" r="F35"/>
  <c i="1" r="BB57"/>
  <c i="4" r="F34"/>
  <c i="1" r="BA57"/>
  <c i="4" r="F36"/>
  <c i="1" r="BC57"/>
  <c i="2" l="1" r="R90"/>
  <c r="R89"/>
  <c i="3" r="T89"/>
  <c r="T88"/>
  <c i="2" r="BK90"/>
  <c i="3" r="P89"/>
  <c r="P88"/>
  <c i="1" r="AU56"/>
  <c i="2" r="T90"/>
  <c r="T89"/>
  <c i="3" r="R89"/>
  <c r="R88"/>
  <c i="2" r="P90"/>
  <c r="P89"/>
  <c i="1" r="AU55"/>
  <c i="2" r="BK454"/>
  <c r="J454"/>
  <c r="J68"/>
  <c i="3" r="BK89"/>
  <c r="J89"/>
  <c r="J60"/>
  <c i="4" r="J81"/>
  <c r="J60"/>
  <c i="2" r="F33"/>
  <c i="1" r="AZ55"/>
  <c r="BA54"/>
  <c r="W30"/>
  <c i="3" r="F33"/>
  <c i="1" r="AZ56"/>
  <c i="4" r="F33"/>
  <c i="1" r="AZ57"/>
  <c r="BD54"/>
  <c r="W33"/>
  <c r="BC54"/>
  <c r="W32"/>
  <c i="4" r="J30"/>
  <c i="1" r="AG57"/>
  <c i="2" r="J33"/>
  <c i="1" r="AV55"/>
  <c r="AT55"/>
  <c i="3" r="J33"/>
  <c i="1" r="AV56"/>
  <c r="AT56"/>
  <c i="4" r="J33"/>
  <c i="1" r="AV57"/>
  <c r="AT57"/>
  <c r="AN57"/>
  <c r="BB54"/>
  <c r="W31"/>
  <c i="2" l="1" r="BK89"/>
  <c r="J89"/>
  <c i="3" r="BK88"/>
  <c r="J88"/>
  <c r="J59"/>
  <c i="2" r="J90"/>
  <c r="J60"/>
  <c i="4" r="J39"/>
  <c i="1" r="AZ54"/>
  <c r="AV54"/>
  <c r="AK29"/>
  <c r="AX54"/>
  <c i="2" r="J30"/>
  <c i="1" r="AG55"/>
  <c r="AU54"/>
  <c r="AY54"/>
  <c r="AW54"/>
  <c r="AK30"/>
  <c i="2" l="1" r="J39"/>
  <c r="J59"/>
  <c i="1" r="AN55"/>
  <c i="3" r="J30"/>
  <c i="1" r="AG56"/>
  <c r="AG54"/>
  <c r="AK26"/>
  <c r="AK35"/>
  <c r="AT54"/>
  <c r="AN54"/>
  <c r="W29"/>
  <c i="3" l="1" r="J39"/>
  <c i="1"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<sst xmlns="http://schemas.openxmlformats.org/spreadsheetml/2006/main">
  <si>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</si>
  <si>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</si>
  <si>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</si>
  <si>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</si>
  <si>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</si>
  <si>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{5a34b7b3-9344-4e22-95f5-8db0a7b4fb28}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</si>
  <si>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</si>
  <si>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</si>
  <si>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</si>
  <si>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</si>
  <si>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</si>
  <si>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</si>
  <si>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</si>
  <si>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</si>
  <si>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022-2023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</si>
  <si>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</si>
  <si>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</si>
  <si>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a oprava komunikace ulice Erbenova II.etapa a Procházkova I.etapa, Kostelec nad Orlicí</t>
  </si>
  <si>
    <t>KSO:</t>
  </si>
  <si>
    <t/>
  </si>
  <si>
    <t>CC-CZ:</t>
  </si>
  <si>
    <t>Místo:</t>
  </si>
  <si>
    <t>Kostelec nad Orlicí</t>
  </si>
  <si>
    <t>Datum:</t>
  </si>
  <si>
    <t>11. 12. 2023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</si>
  <si>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</si>
  <si>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</si>
  <si>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</si>
  <si>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</si>
  <si>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</si>
  <si>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</si>
  <si>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</si>
  <si>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</si>
  <si>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</si>
  <si>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</si>
  <si>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</si>
  <si>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</si>
  <si>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</si>
  <si>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</si>
  <si>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</si>
  <si>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</si>
  <si>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</si>
  <si>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</si>
  <si>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</si>
  <si>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</si>
  <si>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</si>
  <si>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</si>
  <si>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</si>
  <si>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</si>
  <si>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</si>
  <si>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</si>
  <si>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</si>
  <si>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</si>
  <si>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</si>
  <si>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</si>
  <si>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</si>
  <si>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</si>
  <si>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</si>
  <si>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</si>
  <si>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</si>
  <si>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</si>
  <si>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</si>
  <si>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</si>
  <si>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</si>
  <si>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</si>
  <si>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</si>
  <si>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</si>
  <si>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</si>
  <si>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</si>
  <si>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</si>
  <si>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</si>
  <si>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</si>
  <si>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</si>
  <si>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</si>
  <si>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</si>
  <si>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</si>
  <si>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</si>
  <si>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</si>
  <si>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022/2023_1</t>
  </si>
  <si>
    <t>Erbenova II. etapa</t>
  </si>
  <si>
    <t>STA</t>
  </si>
  <si>
    <t>1</t>
  </si>
  <si>
    <t>{1e1e3acf-d35c-45f7-948b-94f01c773237}</t>
  </si>
  <si>
    <t>2</t>
  </si>
  <si>
    <t>022/2023_2</t>
  </si>
  <si>
    <t>Procházkova I.etapa</t>
  </si>
  <si>
    <t>{e1c02736-93cf-4199-ad54-9d275ba90dc8}</t>
  </si>
  <si>
    <t>022/2023_3</t>
  </si>
  <si>
    <t>Vedlejší rozpočtové náklady</t>
  </si>
  <si>
    <t>{589b1e62-e580-4aae-9a0e-1f3489c0c08d}</t>
  </si>
  <si>
    <t>KRYCÍ LIST SOUPISU PRACÍ</t>
  </si>
  <si>
    <t>Objekt:</t>
  </si>
  <si>
    <t>022/2023_1 - Erbenova II. 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</si>
  <si>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</si>
  <si>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</si>
  <si>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</si>
  <si>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</si>
  <si>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</si>
  <si>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</si>
  <si>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</si>
  <si>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</si>
  <si>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</si>
  <si>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</si>
  <si>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Přesuny hmot a sutí</t>
  </si>
  <si>
    <t xml:space="preserve">    997 - Přesun sutě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</si>
  <si>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</si>
  <si>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</si>
  <si>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</si>
  <si>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</si>
  <si>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</si>
  <si>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</si>
  <si>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</si>
  <si>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</si>
  <si>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</si>
  <si>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</si>
  <si>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</si>
  <si>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</si>
  <si>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</si>
  <si>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</si>
  <si>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</si>
  <si>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</si>
  <si>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</si>
  <si>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</si>
  <si>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</si>
  <si>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</si>
  <si>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</si>
  <si>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</si>
  <si>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</si>
  <si>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2023 02</t>
  </si>
  <si>
    <t>4</t>
  </si>
  <si>
    <t>-1008852567</t>
  </si>
  <si>
    <t>Online PSC</t>
  </si>
  <si>
    <t>https://podminky.urs.cz/item/CS_URS_2023_02/111251101</t>
  </si>
  <si>
    <t>VV</t>
  </si>
  <si>
    <t>"odstranění křovin"20</t>
  </si>
  <si>
    <t>111301111</t>
  </si>
  <si>
    <t>Sejmutí drnu tl. do 100 mm, v jakékoliv ploše</t>
  </si>
  <si>
    <t>-2050052741</t>
  </si>
  <si>
    <t>https://podminky.urs.cz/item/CS_URS_2023_02/111301111</t>
  </si>
  <si>
    <t>"dle přílohy Situace pozemní komunikace"</t>
  </si>
  <si>
    <t>"sejmutí drnu"179+40+53+276</t>
  </si>
  <si>
    <t>3</t>
  </si>
  <si>
    <t>112101101</t>
  </si>
  <si>
    <t>Odstranění stromů s odřezáním kmene a s odvětvením listnatých, průměru kmene přes 100 do 300 mm</t>
  </si>
  <si>
    <t>kus</t>
  </si>
  <si>
    <t>95505433</t>
  </si>
  <si>
    <t>https://podminky.urs.cz/item/CS_URS_2023_02/112101101</t>
  </si>
  <si>
    <t>112251101</t>
  </si>
  <si>
    <t>Odstranění pařezů strojně s jejich vykopáním nebo vytrháním průměru přes 100 do 300 mm</t>
  </si>
  <si>
    <t>869287245</t>
  </si>
  <si>
    <t>https://podminky.urs.cz/item/CS_URS_2023_02/112251101</t>
  </si>
  <si>
    <t>5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</si>
  <si>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</si>
  <si>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</si>
  <si>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1485593662</t>
  </si>
  <si>
    <t>https://podminky.urs.cz/item/CS_URS_2023_02/113106121</t>
  </si>
  <si>
    <t>"dlaždice 30/30"200</t>
  </si>
  <si>
    <t>6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</si>
  <si>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</si>
  <si>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</si>
  <si>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1905897127</t>
  </si>
  <si>
    <t>https://podminky.urs.cz/item/CS_URS_2023_02/113106123</t>
  </si>
  <si>
    <t>"dle přílohy Situace stavby"</t>
  </si>
  <si>
    <t>"zámková dlažba"2+6+2+5+11</t>
  </si>
  <si>
    <t>Součet</t>
  </si>
  <si>
    <t>7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</si>
  <si>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</si>
  <si>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</si>
  <si>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775114059</t>
  </si>
  <si>
    <t>https://podminky.urs.cz/item/CS_URS_2023_02/113107242</t>
  </si>
  <si>
    <t>"asf. kryt"1935</t>
  </si>
  <si>
    <t>8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</si>
  <si>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</si>
  <si>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</si>
  <si>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</si>
  <si>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-1474498219</t>
  </si>
  <si>
    <t>https://podminky.urs.cz/item/CS_URS_2023_02/113201112</t>
  </si>
  <si>
    <t>"bet. vodící proužky"5+5+3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</si>
  <si>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</si>
  <si>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</si>
  <si>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</si>
  <si>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-527854567</t>
  </si>
  <si>
    <t>https://podminky.urs.cz/item/CS_URS_2023_02/113202111</t>
  </si>
  <si>
    <t>"bet. silniční obrubníky"7+85+70+4+5+5+151+2</t>
  </si>
  <si>
    <t>10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</si>
  <si>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</si>
  <si>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</si>
  <si>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1382546230</t>
  </si>
  <si>
    <t>https://podminky.urs.cz/item/CS_URS_2023_02/119001421</t>
  </si>
  <si>
    <t>"předpoklad"257</t>
  </si>
  <si>
    <t>11</t>
  </si>
  <si>
    <t>120001101</t>
  </si>
  <si>
    <t>Příplatek k cenám vykopávek za ztížení vykopávky v blízkosti podzemního vedení nebo výbušnin v horninách jakékoliv třídy</t>
  </si>
  <si>
    <t>m3</t>
  </si>
  <si>
    <t>1263181755</t>
  </si>
  <si>
    <t>https://podminky.urs.cz/item/CS_URS_2023_02/120001101</t>
  </si>
  <si>
    <t>"předpoklad"257*0,4*0,5</t>
  </si>
  <si>
    <t>12</t>
  </si>
  <si>
    <t>122251106</t>
  </si>
  <si>
    <t>Odkopávky a prokopávky nezapažené strojně v hornině třídy těžitelnosti I skupiny 3 přes 1 000 do 5 000 m3</t>
  </si>
  <si>
    <t>-299417990</t>
  </si>
  <si>
    <t>https://podminky.urs.cz/item/CS_URS_2023_02/122251106</t>
  </si>
  <si>
    <t>"odstranění st. konstrukce pro chodník"637*0,25</t>
  </si>
  <si>
    <t>"výkop pro konstrukci parkoviště"396*0,32</t>
  </si>
  <si>
    <t>"odstranění stávající vozovky"2137*0,45</t>
  </si>
  <si>
    <t>"výkop pro konstrukci vozovky"</t>
  </si>
  <si>
    <t>Mezisoučet</t>
  </si>
  <si>
    <t>"sanace v případě neúnosné pláně dle PD"</t>
  </si>
  <si>
    <t>"sanace chodníky"637*0,15</t>
  </si>
  <si>
    <t>"sanace pro parkovací stání"396*0,4</t>
  </si>
  <si>
    <t>"sanace vozovky"2137*0,4</t>
  </si>
  <si>
    <t>13</t>
  </si>
  <si>
    <t>130901121</t>
  </si>
  <si>
    <t>Bourání konstrukcí v hloubených vykopávkách ručně s přemístěním suti na hromady na vzdálenost do 20 m nebo s naložením na dopravní prostředek z betonu prostého neprokládaného</t>
  </si>
  <si>
    <t>443362875</t>
  </si>
  <si>
    <t>https://podminky.urs.cz/item/CS_URS_2023_02/130901121</t>
  </si>
  <si>
    <t>"vybourání UV"4*0,59</t>
  </si>
  <si>
    <t>"vabourání šachty"2*1</t>
  </si>
  <si>
    <t>14</t>
  </si>
  <si>
    <t>132251102</t>
  </si>
  <si>
    <t>Hloubení nezapažených rýh šířky do 800 mm strojně s urovnáním dna do předepsaného profilu a spádu v hornině třídy těžitelnosti I skupiny 3 přes 20 do 50 m3</t>
  </si>
  <si>
    <t>1327105010</t>
  </si>
  <si>
    <t>https://podminky.urs.cz/item/CS_URS_2023_02/132251102</t>
  </si>
  <si>
    <t>"přípojky UV"73*0,5*2</t>
  </si>
  <si>
    <t>133251102</t>
  </si>
  <si>
    <t>Hloubení nezapažených šachet strojně v hornině třídy těžitelnosti I skupiny 3 přes 20 do 50 m3</t>
  </si>
  <si>
    <t>166622749</t>
  </si>
  <si>
    <t>https://podminky.urs.cz/item/CS_URS_2023_02/133251102</t>
  </si>
  <si>
    <t>"nové uliční vpusti"9*(1*1*1,5)</t>
  </si>
  <si>
    <t>"nové šachty"3*(1,5*1,5*2)</t>
  </si>
  <si>
    <t>16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</si>
  <si>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</si>
  <si>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</si>
  <si>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-2085354611</t>
  </si>
  <si>
    <t>https://podminky.urs.cz/item/CS_URS_2023_02/162751117</t>
  </si>
  <si>
    <t>"odkopávky"1247,62</t>
  </si>
  <si>
    <t>"sanace"1108,75</t>
  </si>
  <si>
    <t>"rýhy"73</t>
  </si>
  <si>
    <t>"šachty"27</t>
  </si>
  <si>
    <t>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</si>
  <si>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</si>
  <si>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</si>
  <si>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1923309848</t>
  </si>
  <si>
    <t>https://podminky.urs.cz/item/CS_URS_2023_02/162751119</t>
  </si>
  <si>
    <t>"skládka do 14km"</t>
  </si>
  <si>
    <t>"odkopávky"1247,62*4</t>
  </si>
  <si>
    <t>"sanace"1108,75*4</t>
  </si>
  <si>
    <t>"rýhy"73*4</t>
  </si>
  <si>
    <t>"šachty"27*4</t>
  </si>
  <si>
    <t>18</t>
  </si>
  <si>
    <t>171201201</t>
  </si>
  <si>
    <t>Uložení sypaniny na skládky nebo meziskládky bez hutnění s upravením uložené sypaniny do předepsaného tvaru</t>
  </si>
  <si>
    <t>1873742084</t>
  </si>
  <si>
    <t>https://podminky.urs.cz/item/CS_URS_2023_02/171201201</t>
  </si>
  <si>
    <t>19</t>
  </si>
  <si>
    <t>171201231</t>
  </si>
  <si>
    <t>Poplatek za uložení stavebního odpadu na recyklační skládce (skládkovné) zeminy a kamení zatříděného do Katalogu odpadů pod kódem 17 05 04</t>
  </si>
  <si>
    <t>t</t>
  </si>
  <si>
    <t>1819111708</t>
  </si>
  <si>
    <t>https://podminky.urs.cz/item/CS_URS_2023_02/171201231</t>
  </si>
  <si>
    <t>"odkopávky"1247,62*2</t>
  </si>
  <si>
    <t>"sanace"1108,75*2</t>
  </si>
  <si>
    <t>"rýhy"73*2</t>
  </si>
  <si>
    <t>"šachty"27*2</t>
  </si>
  <si>
    <t>20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</si>
  <si>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</si>
  <si>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</si>
  <si>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907419867</t>
  </si>
  <si>
    <t>https://podminky.urs.cz/item/CS_URS_2023_02/175151101</t>
  </si>
  <si>
    <t>"přípojky UV"36,5-1,5</t>
  </si>
  <si>
    <t>M</t>
  </si>
  <si>
    <t>58331200</t>
  </si>
  <si>
    <t>štěrkopísek netříděný</t>
  </si>
  <si>
    <t>1023080317</t>
  </si>
  <si>
    <t>"obsyp přípojek"35*1,8</t>
  </si>
  <si>
    <t>"obsyp vpustí"(13,5-2,67)*1,8</t>
  </si>
  <si>
    <t>"obsyp šachet"(13,5-2,16)*1,8</t>
  </si>
  <si>
    <t>22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</si>
  <si>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</si>
  <si>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</si>
  <si>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-2013832045</t>
  </si>
  <si>
    <t>https://podminky.urs.cz/item/CS_URS_2023_02/175151201</t>
  </si>
  <si>
    <t>"obsyp vpustí"13,5-2,67</t>
  </si>
  <si>
    <t>"obsyp šachet"13,5-2,16</t>
  </si>
  <si>
    <t>23</t>
  </si>
  <si>
    <t>181311103</t>
  </si>
  <si>
    <t>Rozprostření a urovnání ornice v rovině nebo ve svahu sklonu do 1:5 ručně při souvislé ploše, tl. vrstvy do 200 mm</t>
  </si>
  <si>
    <t>-2070879326</t>
  </si>
  <si>
    <t>https://podminky.urs.cz/item/CS_URS_2023_02/181311103</t>
  </si>
  <si>
    <t>"ohumusování"15+16+13+43+5+40+34+16+1+7+13+7+23+5</t>
  </si>
  <si>
    <t>24</t>
  </si>
  <si>
    <t>10364101</t>
  </si>
  <si>
    <t>zemina pro terénní úpravy - ornice</t>
  </si>
  <si>
    <t>-2094226988</t>
  </si>
  <si>
    <t>238*0,1*1,8</t>
  </si>
  <si>
    <t>25</t>
  </si>
  <si>
    <t>181411131</t>
  </si>
  <si>
    <t>Založení trávníku na půdě předem připravené plochy do 1000 m2 výsevem včetně utažení parkového v rovině nebo na svahu do 1:5</t>
  </si>
  <si>
    <t>831807071</t>
  </si>
  <si>
    <t>https://podminky.urs.cz/item/CS_URS_2023_02/181411131</t>
  </si>
  <si>
    <t>"osetí"238</t>
  </si>
  <si>
    <t>26</t>
  </si>
  <si>
    <t>00572410</t>
  </si>
  <si>
    <t>osivo směs travní parková</t>
  </si>
  <si>
    <t>kg</t>
  </si>
  <si>
    <t>564780935</t>
  </si>
  <si>
    <t>238*0,05*1,2</t>
  </si>
  <si>
    <t>27</t>
  </si>
  <si>
    <t>181951112</t>
  </si>
  <si>
    <t>Úprava pláně vyrovnáním výškových rozdílů strojně v hornině třídy těžitelnosti I, skupiny 1 až 3 se zhutněním</t>
  </si>
  <si>
    <t>237430276</t>
  </si>
  <si>
    <t>https://podminky.urs.cz/item/CS_URS_2023_02/181951112</t>
  </si>
  <si>
    <t>"dle přílohy Situace pozemní komunikace"2137</t>
  </si>
  <si>
    <t>Vodorovné konstrukce</t>
  </si>
  <si>
    <t>28</t>
  </si>
  <si>
    <t>451573111</t>
  </si>
  <si>
    <t>Lože pod potrubí, stoky a drobné objekty v otevřeném výkopu z písku a štěrkopísku do 63 mm</t>
  </si>
  <si>
    <t>35652271</t>
  </si>
  <si>
    <t>https://podminky.urs.cz/item/CS_URS_2023_02/451573111</t>
  </si>
  <si>
    <t>"pod přípojky UV"73*0,5*0,05</t>
  </si>
  <si>
    <t>29</t>
  </si>
  <si>
    <t>58337302</t>
  </si>
  <si>
    <t>štěrkopísek frakce 0/16</t>
  </si>
  <si>
    <t>-1525989514</t>
  </si>
  <si>
    <t>1,825*1,8</t>
  </si>
  <si>
    <t>30</t>
  </si>
  <si>
    <t>452311151</t>
  </si>
  <si>
    <t>Podkladní a zajišťovací konstrukce z betonu prostého v otevřeném výkopu bez zvýšených nároků na prostředí desky pod potrubí, stoky a drobné objekty z betonu tř. C 20/25</t>
  </si>
  <si>
    <t>-1338444596</t>
  </si>
  <si>
    <t>https://podminky.urs.cz/item/CS_URS_2023_02/452311151</t>
  </si>
  <si>
    <t>"uliční vpusti"9*(1*1*0,1)</t>
  </si>
  <si>
    <t>"šachty"3*(1,5*1,5*0,1)</t>
  </si>
  <si>
    <t>Komunikace</t>
  </si>
  <si>
    <t>31</t>
  </si>
  <si>
    <t>564851111</t>
  </si>
  <si>
    <t>Podklad ze štěrkodrti ŠD s rozprostřením a zhutněním plochy přes 100 m2, po zhutnění tl. 150 mm</t>
  </si>
  <si>
    <t>-829452456</t>
  </si>
  <si>
    <t>https://podminky.urs.cz/item/CS_URS_2023_02/564851111</t>
  </si>
  <si>
    <t>"dle přílohy Situace pozemní komunikace a Vzorový příčný řez"</t>
  </si>
  <si>
    <t>"vjezdy ochranná vrstva"202</t>
  </si>
  <si>
    <t>"vjezdy podkladní vrstva"202</t>
  </si>
  <si>
    <t>"podélné stání ochranná vrstva"396</t>
  </si>
  <si>
    <t>"podélné stání podkladní vrstva"396</t>
  </si>
  <si>
    <t>32</t>
  </si>
  <si>
    <t>564851111R</t>
  </si>
  <si>
    <t>Podklad ze štěrkodrti ŠD s rozprostřením a zhutněním, po zhutnění tl. 150 mm fr. 0-63 "sanace dle skutečnosti"</t>
  </si>
  <si>
    <t>-181852998</t>
  </si>
  <si>
    <t>"sanace chodník"637</t>
  </si>
  <si>
    <t>33</t>
  </si>
  <si>
    <t>564861111</t>
  </si>
  <si>
    <t>Podklad ze štěrkodrti ŠD s rozprostřením a zhutněním plochy přes 100 m2, po zhutnění tl. 200 mm</t>
  </si>
  <si>
    <t>-2141884726</t>
  </si>
  <si>
    <t>https://podminky.urs.cz/item/CS_URS_2023_02/564861111</t>
  </si>
  <si>
    <t>"chodník"435</t>
  </si>
  <si>
    <t>"vozovka podkladní vrtsva"2137</t>
  </si>
  <si>
    <t>"vovozka ochranná vrstva"2137</t>
  </si>
  <si>
    <t>34</t>
  </si>
  <si>
    <t>564861111R</t>
  </si>
  <si>
    <t>Podklad ze štěrkodrti ŠD s rozprostřením a zhutněním, po zhutnění tl. 200 mm fr. 0-63 "sanace podloží dle skutečnosti"</t>
  </si>
  <si>
    <t>-2021427092</t>
  </si>
  <si>
    <t>"sanace vozovky"2137*2</t>
  </si>
  <si>
    <t>"sanace parkoviště"396*2</t>
  </si>
  <si>
    <t>35</t>
  </si>
  <si>
    <t>573211111</t>
  </si>
  <si>
    <t>Postřik spojovací PS bez posypu kamenivem z asfaltu silničního, v množství 0,60 kg/m2</t>
  </si>
  <si>
    <t>-528617648</t>
  </si>
  <si>
    <t>https://podminky.urs.cz/item/CS_URS_2023_02/573211111</t>
  </si>
  <si>
    <t>"obrusná vrstva"1900</t>
  </si>
  <si>
    <t>36</t>
  </si>
  <si>
    <t>577134121</t>
  </si>
  <si>
    <t>Asfaltový beton vrstva obrusná ACO 11 (ABS) s rozprostřením a se zhutněním z nemodifikovaného asfaltu v pruhu šířky přes 3 m tř. I, po zhutnění tl. 40 mm</t>
  </si>
  <si>
    <t>-326387576</t>
  </si>
  <si>
    <t>https://podminky.urs.cz/item/CS_URS_2023_02/577134121</t>
  </si>
  <si>
    <t>37</t>
  </si>
  <si>
    <t>577165122</t>
  </si>
  <si>
    <t>Asfaltový beton vrstva ložní ACL 16 (ABH) s rozprostřením a zhutněním z nemodifikovaného asfaltu v pruhu šířky přes 3 m, po zhutnění tl. 70 mm</t>
  </si>
  <si>
    <t>-709417150</t>
  </si>
  <si>
    <t>https://podminky.urs.cz/item/CS_URS_2023_02/577165122</t>
  </si>
  <si>
    <t>"ložná vrstva"1900</t>
  </si>
  <si>
    <t>38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</si>
  <si>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</si>
  <si>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</si>
  <si>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397423683</t>
  </si>
  <si>
    <t>https://podminky.urs.cz/item/CS_URS_2023_02/596211113</t>
  </si>
  <si>
    <t>"chodník šedá"435-2-3-3-1-1-1-1-2</t>
  </si>
  <si>
    <t>"reliéfní dlažba červená"14</t>
  </si>
  <si>
    <t>39</t>
  </si>
  <si>
    <t>59245018</t>
  </si>
  <si>
    <t>dlažba tvar obdélník betonová 200x100x60mm přírodní</t>
  </si>
  <si>
    <t>-1589589888</t>
  </si>
  <si>
    <t>"chodník šedá"421</t>
  </si>
  <si>
    <t>421*1,02</t>
  </si>
  <si>
    <t>40</t>
  </si>
  <si>
    <t>59245006</t>
  </si>
  <si>
    <t>dlažba tvar obdélník betonová pro nevidomé 200x100x60mm barevná</t>
  </si>
  <si>
    <t>1314630772</t>
  </si>
  <si>
    <t>14*1,02</t>
  </si>
  <si>
    <t>41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</si>
  <si>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</si>
  <si>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</si>
  <si>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-1319605077</t>
  </si>
  <si>
    <t>https://podminky.urs.cz/item/CS_URS_2023_02/596212213</t>
  </si>
  <si>
    <t>"bet. dlažba vjezdy antracit vjezdy"121</t>
  </si>
  <si>
    <t>"bet. dlažba parkovacích stání"396</t>
  </si>
  <si>
    <t>"dlažba reliéfní červená"67</t>
  </si>
  <si>
    <t>"umělá vodící linie"14</t>
  </si>
  <si>
    <t>42</t>
  </si>
  <si>
    <t>59245005</t>
  </si>
  <si>
    <t>dlažba tvar obdélník betonová 200x100x80mm barevná</t>
  </si>
  <si>
    <t>1645344828</t>
  </si>
  <si>
    <t>"bet. dlažba vjezdy antracit"121</t>
  </si>
  <si>
    <t>121*1,02</t>
  </si>
  <si>
    <t>43</t>
  </si>
  <si>
    <t>59245020</t>
  </si>
  <si>
    <t>dlažba tvar obdélník betonová 200x100x80mm přírodní</t>
  </si>
  <si>
    <t>-1888695438</t>
  </si>
  <si>
    <t>"parkovací stání"396</t>
  </si>
  <si>
    <t>396*1,02</t>
  </si>
  <si>
    <t>44</t>
  </si>
  <si>
    <t>59245226</t>
  </si>
  <si>
    <t>dlažba tvar obdélník betonová pro nevidomé 200x100x80mm barevná</t>
  </si>
  <si>
    <t>574706803</t>
  </si>
  <si>
    <t>"dle přílohy Situace stavby a Vzorový příčný řez"</t>
  </si>
  <si>
    <t>67*1,02</t>
  </si>
  <si>
    <t>45</t>
  </si>
  <si>
    <t>59245030R</t>
  </si>
  <si>
    <t>dlažba tvar čtverec betonová 200x200x80mm přírodní - UMĚLÁ VODÍCÍ LINIE</t>
  </si>
  <si>
    <t>536828827</t>
  </si>
  <si>
    <t>Trubní vedení</t>
  </si>
  <si>
    <t>46</t>
  </si>
  <si>
    <t>871251111</t>
  </si>
  <si>
    <t>Montáž potrubí z plastických hmot v otevřeném výkopu, z tlakových trubek z tvrdého PVC těsněných gumovým kroužkem vnějšího průměru 110 mm</t>
  </si>
  <si>
    <t>72176542</t>
  </si>
  <si>
    <t>"chráničky předpoklad"51+56+130+20</t>
  </si>
  <si>
    <t>47</t>
  </si>
  <si>
    <t>345751310</t>
  </si>
  <si>
    <t>kabelové nosné systémy žlaby kabelové materiál recyklovaný PVC materiál recyklovaný PVC kabelový žlab (100x100) žlab s víkem</t>
  </si>
  <si>
    <t>533374458</t>
  </si>
  <si>
    <t>48</t>
  </si>
  <si>
    <t>871310320</t>
  </si>
  <si>
    <t>Montáž kanalizačního potrubí z plastů z polypropylenu PP hladkého plnostěnného SN 12 DN 150</t>
  </si>
  <si>
    <t>811974613</t>
  </si>
  <si>
    <t>https://podminky.urs.cz/item/CS_URS_2023_02/871310320</t>
  </si>
  <si>
    <t>"přípojky UV"73</t>
  </si>
  <si>
    <t>49</t>
  </si>
  <si>
    <t>28617025</t>
  </si>
  <si>
    <t>trubka kanalizační PP plnostěnná třívrstvá DN 150x1000mm SN12</t>
  </si>
  <si>
    <t>1668908581</t>
  </si>
  <si>
    <t>50</t>
  </si>
  <si>
    <t>877355211</t>
  </si>
  <si>
    <t>Montáž tvarovek na kanalizačním plastovém potrubí z polypropylenu PP nebo tvrdého PVC hladkého plnostěnného kolen, víček nebo hrdlových uzávěrů DN 200</t>
  </si>
  <si>
    <t>-993934919</t>
  </si>
  <si>
    <t>https://podminky.urs.cz/item/CS_URS_2023_02/877355211</t>
  </si>
  <si>
    <t>51</t>
  </si>
  <si>
    <t>R2</t>
  </si>
  <si>
    <t>Tvarovky PVC SN12 k napojení ul. vpustí</t>
  </si>
  <si>
    <t>-1969154367</t>
  </si>
  <si>
    <t>52</t>
  </si>
  <si>
    <t>894410101</t>
  </si>
  <si>
    <t>Osazení betonových dílců šachet kanalizačních dno DN 1000, výšky 600 mm</t>
  </si>
  <si>
    <t>70357974</t>
  </si>
  <si>
    <t>https://podminky.urs.cz/item/CS_URS_2023_02/894410101</t>
  </si>
  <si>
    <t>53</t>
  </si>
  <si>
    <t>59224337</t>
  </si>
  <si>
    <t>dno betonové šachty kanalizační přímé 100x60x40cm</t>
  </si>
  <si>
    <t>-824020711</t>
  </si>
  <si>
    <t>54</t>
  </si>
  <si>
    <t>894410212</t>
  </si>
  <si>
    <t>Osazení betonových dílců šachet kanalizačních skruž rovná DN 1000, výšky 500 mm</t>
  </si>
  <si>
    <t>-1230366325</t>
  </si>
  <si>
    <t>https://podminky.urs.cz/item/CS_URS_2023_02/894410212</t>
  </si>
  <si>
    <t>55</t>
  </si>
  <si>
    <t>59224001</t>
  </si>
  <si>
    <t>dílec betonový pro vstupní šachty 100x50x9cm</t>
  </si>
  <si>
    <t>-395318797</t>
  </si>
  <si>
    <t>56</t>
  </si>
  <si>
    <t>894410232</t>
  </si>
  <si>
    <t>Osazení betonových dílců šachet kanalizačních skruž přechodová (konus) DN 1000</t>
  </si>
  <si>
    <t>-1658502522</t>
  </si>
  <si>
    <t>https://podminky.urs.cz/item/CS_URS_2023_02/894410232</t>
  </si>
  <si>
    <t>57</t>
  </si>
  <si>
    <t>59224072</t>
  </si>
  <si>
    <t>skruž betonová DN 1000x250 přechodová, 100x25x9cm</t>
  </si>
  <si>
    <t>-792159648</t>
  </si>
  <si>
    <t>58</t>
  </si>
  <si>
    <t>895941111R</t>
  </si>
  <si>
    <t>Zřízení vpusti kanalizační uliční z betonových dílců typ UV-50 normální</t>
  </si>
  <si>
    <t>862044054</t>
  </si>
  <si>
    <t>59</t>
  </si>
  <si>
    <t>R3</t>
  </si>
  <si>
    <t>Litinová mříž 500x500 tř. D400 + rám + kalový koš</t>
  </si>
  <si>
    <t>kompl</t>
  </si>
  <si>
    <t>1265725224</t>
  </si>
  <si>
    <t>60</t>
  </si>
  <si>
    <t>R5</t>
  </si>
  <si>
    <t>Kompletní betonové dílce uliční vpusti</t>
  </si>
  <si>
    <t>1146462647</t>
  </si>
  <si>
    <t>61</t>
  </si>
  <si>
    <t>899104112</t>
  </si>
  <si>
    <t>Osazení poklopů litinových, ocelových nebo železobetonových včetně rámů pro třídu zatížení D400, E600</t>
  </si>
  <si>
    <t>590622379</t>
  </si>
  <si>
    <t>https://podminky.urs.cz/item/CS_URS_2023_02/899104112</t>
  </si>
  <si>
    <t>62</t>
  </si>
  <si>
    <t>55241003</t>
  </si>
  <si>
    <t>poklop kanalizační betonový, litinový rám 160mm, D400 bez odvětrání</t>
  </si>
  <si>
    <t>-725486635</t>
  </si>
  <si>
    <t>63</t>
  </si>
  <si>
    <t>899331111</t>
  </si>
  <si>
    <t>Výšková úprava uličního vstupu nebo vpusti do 200 mm zvýšením poklopu</t>
  </si>
  <si>
    <t>CS ÚRS 2022 02</t>
  </si>
  <si>
    <t>1255222017</t>
  </si>
  <si>
    <t>https://podminky.urs.cz/item/CS_URS_2022_02/899331111</t>
  </si>
  <si>
    <t>"úprava poklopu"5</t>
  </si>
  <si>
    <t>64</t>
  </si>
  <si>
    <t>899431111</t>
  </si>
  <si>
    <t>Výšková úprava uličního vstupu nebo vpusti do 200 mm zvýšením krycího hrnce, šoupěte nebo hydrantu bez úpravy armatur</t>
  </si>
  <si>
    <t>1945365135</t>
  </si>
  <si>
    <t>"předpoklad"10</t>
  </si>
  <si>
    <t>Ostatní konstrukce a práce-bourání</t>
  </si>
  <si>
    <t>65</t>
  </si>
  <si>
    <t>914111111</t>
  </si>
  <si>
    <t>Montáž svislé dopravní značky základní velikosti do 1 m2 objímkami na sloupky nebo konzoly</t>
  </si>
  <si>
    <t>1995862047</t>
  </si>
  <si>
    <t>https://podminky.urs.cz/item/CS_URS_2023_02/914111111</t>
  </si>
  <si>
    <t>"IP10a"1</t>
  </si>
  <si>
    <t>"IP11c"2</t>
  </si>
  <si>
    <t>66</t>
  </si>
  <si>
    <t>404452400</t>
  </si>
  <si>
    <t>výrobky a tabule orientační pro návěstí a zabezpečovací zařízení silniční značky dopravní svislé patky hliníkové HP 60</t>
  </si>
  <si>
    <t>1887214647</t>
  </si>
  <si>
    <t>67</t>
  </si>
  <si>
    <t>404452530</t>
  </si>
  <si>
    <t>výrobky a tabule orientační pro návěstí a zabezpečovací zařízení silniční značky dopravní svislé víčka plastová na sloupek 60</t>
  </si>
  <si>
    <t>-1115940765</t>
  </si>
  <si>
    <t>68</t>
  </si>
  <si>
    <t>404452560</t>
  </si>
  <si>
    <t>výrobky a tabule orientační pro návěstí a zabezpečovací zařízení silniční značky dopravní svislé upínací svorky na sloupek US 60</t>
  </si>
  <si>
    <t>666004934</t>
  </si>
  <si>
    <t>69</t>
  </si>
  <si>
    <t>40445625</t>
  </si>
  <si>
    <t>informativní značky provozní IP8, IP9, IP11-IP13 500x700mm</t>
  </si>
  <si>
    <t>677078922</t>
  </si>
  <si>
    <t>70</t>
  </si>
  <si>
    <t>40445621</t>
  </si>
  <si>
    <t>informativní značky provozní IP1-IP3, IP4b-IP7, IP10a, b 500x500mm</t>
  </si>
  <si>
    <t>1523248691</t>
  </si>
  <si>
    <t>71</t>
  </si>
  <si>
    <t>914511112</t>
  </si>
  <si>
    <t>Montáž sloupku dopravních značek délky do 3,5 m do hliníkové patky pro sloupek D 60 mm</t>
  </si>
  <si>
    <t>327075349</t>
  </si>
  <si>
    <t>https://podminky.urs.cz/item/CS_URS_2023_02/914511112</t>
  </si>
  <si>
    <t>72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</si>
  <si>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</si>
  <si>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</si>
  <si>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1414024385</t>
  </si>
  <si>
    <t>https://podminky.urs.cz/item/CS_URS_2023_02/915491211</t>
  </si>
  <si>
    <t>"vodící proužky"666</t>
  </si>
  <si>
    <t>73</t>
  </si>
  <si>
    <t>59218001</t>
  </si>
  <si>
    <t>krajník betonový silniční 500x250x80mm</t>
  </si>
  <si>
    <t>-29727037</t>
  </si>
  <si>
    <t>666*1,02</t>
  </si>
  <si>
    <t>74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</si>
  <si>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</si>
  <si>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</si>
  <si>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1660915471</t>
  </si>
  <si>
    <t>https://podminky.urs.cz/item/CS_URS_2023_02/916131213</t>
  </si>
  <si>
    <t>"15/25"770-177-63</t>
  </si>
  <si>
    <t>"15/15"177</t>
  </si>
  <si>
    <t>"přechodový15/25-15"63</t>
  </si>
  <si>
    <t>75</t>
  </si>
  <si>
    <t>59217030</t>
  </si>
  <si>
    <t>obrubník betonový silniční přechodový 1000x150x150-250mm</t>
  </si>
  <si>
    <t>606465065</t>
  </si>
  <si>
    <t>76</t>
  </si>
  <si>
    <t>59217029</t>
  </si>
  <si>
    <t>obrubník betonový silniční nájezdový 1000x150x150mm</t>
  </si>
  <si>
    <t>-1923006659</t>
  </si>
  <si>
    <t>177*1,02</t>
  </si>
  <si>
    <t>77</t>
  </si>
  <si>
    <t>59217031</t>
  </si>
  <si>
    <t>obrubník betonový silniční 1000x150x250mm</t>
  </si>
  <si>
    <t>1025897976</t>
  </si>
  <si>
    <t>"15/25"770-63-177</t>
  </si>
  <si>
    <t>530*1,02</t>
  </si>
  <si>
    <t>78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</si>
  <si>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</si>
  <si>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</si>
  <si>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644852282</t>
  </si>
  <si>
    <t>https://podminky.urs.cz/item/CS_URS_2023_02/916231213</t>
  </si>
  <si>
    <t>"obruby 8/25"217</t>
  </si>
  <si>
    <t>"obruby 8/25 v případě poškození zídek"30</t>
  </si>
  <si>
    <t>79</t>
  </si>
  <si>
    <t>59217012</t>
  </si>
  <si>
    <t>obrubník betonový zahradní 500x80x250mm</t>
  </si>
  <si>
    <t>-1180387599</t>
  </si>
  <si>
    <t>247*1,02</t>
  </si>
  <si>
    <t>80</t>
  </si>
  <si>
    <t>916991121</t>
  </si>
  <si>
    <t>Lože pod obrubníky, krajníky nebo obruby z dlažebních kostek z betonu prostého</t>
  </si>
  <si>
    <t>-926011131</t>
  </si>
  <si>
    <t>https://podminky.urs.cz/item/CS_URS_2023_02/916991121</t>
  </si>
  <si>
    <t>"silniční obr."530*0,35*0,05</t>
  </si>
  <si>
    <t>"vod. proužek"666*0,25*0,05</t>
  </si>
  <si>
    <t>"chodníkové 8"247*0,28*0,05</t>
  </si>
  <si>
    <t>81</t>
  </si>
  <si>
    <t>919112213</t>
  </si>
  <si>
    <t>Řezání dilatačních spár v živičném krytu vytvoření komůrky pro těsnící zálivku šířky 10 mm, hloubky 25 mm</t>
  </si>
  <si>
    <t>1087941665</t>
  </si>
  <si>
    <t>https://podminky.urs.cz/item/CS_URS_2023_02/919112213</t>
  </si>
  <si>
    <t>"řezání spáry"27</t>
  </si>
  <si>
    <t>82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</si>
  <si>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</si>
  <si>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</si>
  <si>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1895536398</t>
  </si>
  <si>
    <t>https://podminky.urs.cz/item/CS_URS_2023_02/919121112</t>
  </si>
  <si>
    <t>83</t>
  </si>
  <si>
    <t>935113111</t>
  </si>
  <si>
    <t>Osazení odvodňovacího žlabu s krycím roštem polymerbetonového šířky do 200 mm</t>
  </si>
  <si>
    <t>-447266920</t>
  </si>
  <si>
    <t>https://podminky.urs.cz/item/CS_URS_2023_02/935113111</t>
  </si>
  <si>
    <t>"s litinovým roštem D400 š.150mm"64+18+5</t>
  </si>
  <si>
    <t>84</t>
  </si>
  <si>
    <t>59227105</t>
  </si>
  <si>
    <t>žlab odvodňovací z polymerbetonu bez spádu dna se svislým odtokem a integrovaným těsněním pozinkovaná hrana š 150mm</t>
  </si>
  <si>
    <t>161487781</t>
  </si>
  <si>
    <t>85</t>
  </si>
  <si>
    <t>56241025</t>
  </si>
  <si>
    <t>rošt můstkový D400 litina pro žlab š 150mm</t>
  </si>
  <si>
    <t>426165179</t>
  </si>
  <si>
    <t>"rošt vpusti žlabu"4</t>
  </si>
  <si>
    <t>86</t>
  </si>
  <si>
    <t>59227022</t>
  </si>
  <si>
    <t>čelo plné na začátek a konec odvodňovacího žlabu polymerbeton pozink hrana š 150mm</t>
  </si>
  <si>
    <t>-1695312601</t>
  </si>
  <si>
    <t>"s litinovým roštem D400 š.150mm"2+2+2</t>
  </si>
  <si>
    <t>87</t>
  </si>
  <si>
    <t>935923216</t>
  </si>
  <si>
    <t>Osazení odvodňovacího žlabu s krycím roštem vpusti pro žlab šířky do 200 mm</t>
  </si>
  <si>
    <t>745800066</t>
  </si>
  <si>
    <t>https://podminky.urs.cz/item/CS_URS_2023_02/935923216</t>
  </si>
  <si>
    <t>"vpust pro žlab D400"4</t>
  </si>
  <si>
    <t>88</t>
  </si>
  <si>
    <t>59223071</t>
  </si>
  <si>
    <t>vpusť odtoková polymerbetonová s integrovaným těsněním pro horizontální připojení potrubí pozinkovaná hrana 500x185x610</t>
  </si>
  <si>
    <t>-715395510</t>
  </si>
  <si>
    <t>89</t>
  </si>
  <si>
    <t>938908411</t>
  </si>
  <si>
    <t>Čištění vozovek splachováním vodou povrchu podkladu nebo krytu živičného, betonového nebo dlážděného</t>
  </si>
  <si>
    <t>955169990</t>
  </si>
  <si>
    <t>https://podminky.urs.cz/item/CS_URS_2023_02/938908411</t>
  </si>
  <si>
    <t>"čištění vozovek"2137</t>
  </si>
  <si>
    <t>99</t>
  </si>
  <si>
    <t>Přesuny hmot a sutí</t>
  </si>
  <si>
    <t>90</t>
  </si>
  <si>
    <t>997221551</t>
  </si>
  <si>
    <t>Vodorovná doprava suti bez naložení, ale se složením a s hrubým urovnáním ze sypkých materiálů, na vzdálenost do 1 km</t>
  </si>
  <si>
    <t>283916929</t>
  </si>
  <si>
    <t>https://podminky.urs.cz/item/CS_URS_2023_02/997221551</t>
  </si>
  <si>
    <t>"živice"425,7</t>
  </si>
  <si>
    <t>91</t>
  </si>
  <si>
    <t>997221559</t>
  </si>
  <si>
    <t>Vodorovná doprava suti bez naložení, ale se složením a s hrubým urovnáním Příplatek k ceně za každý další i započatý 1 km přes 1 km</t>
  </si>
  <si>
    <t>-2045068651</t>
  </si>
  <si>
    <t>https://podminky.urs.cz/item/CS_URS_2023_02/997221559</t>
  </si>
  <si>
    <t>"skládka do 14km"13*425,7</t>
  </si>
  <si>
    <t>92</t>
  </si>
  <si>
    <t>997221561</t>
  </si>
  <si>
    <t>Vodorovná doprava suti bez naložení, ale se složením a s hrubým urovnáním z kusových materiálů, na vzdálenost do 1 km</t>
  </si>
  <si>
    <t>780244928</t>
  </si>
  <si>
    <t>https://podminky.urs.cz/item/CS_URS_2023_02/997221561</t>
  </si>
  <si>
    <t>"beton"51+6,76+3,77+67,445+12,208+21,37</t>
  </si>
  <si>
    <t>93</t>
  </si>
  <si>
    <t>997221569</t>
  </si>
  <si>
    <t>68363751</t>
  </si>
  <si>
    <t>https://podminky.urs.cz/item/CS_URS_2023_02/997221569</t>
  </si>
  <si>
    <t>"skládka do 14km"13*162,553</t>
  </si>
  <si>
    <t>94</t>
  </si>
  <si>
    <t>997221611</t>
  </si>
  <si>
    <t>Nakládání na dopravní prostředky pro vodorovnou dopravu suti</t>
  </si>
  <si>
    <t>-1708293330</t>
  </si>
  <si>
    <t>https://podminky.urs.cz/item/CS_URS_2023_02/997221611</t>
  </si>
  <si>
    <t>"suť"425,7</t>
  </si>
  <si>
    <t>"kusová suť"162,553</t>
  </si>
  <si>
    <t>95</t>
  </si>
  <si>
    <t>998225111</t>
  </si>
  <si>
    <t>Přesun hmot pro komunikace s krytem z kameniva, monolitickým betonovým nebo živičným dopravní vzdálenost do 200 m jakékoliv délky objektu</t>
  </si>
  <si>
    <t>-331018465</t>
  </si>
  <si>
    <t>https://podminky.urs.cz/item/CS_URS_2023_02/998225111</t>
  </si>
  <si>
    <t>997</t>
  </si>
  <si>
    <t>Přesun sutě</t>
  </si>
  <si>
    <t>96</t>
  </si>
  <si>
    <t>997221861</t>
  </si>
  <si>
    <t>Poplatek za uložení stavebního odpadu na recyklační skládce (skládkovné) z prostého betonu zatříděného do Katalogu odpadů pod kódem 17 01 01</t>
  </si>
  <si>
    <t>-2111475833</t>
  </si>
  <si>
    <t>https://podminky.urs.cz/item/CS_URS_2023_02/997221861</t>
  </si>
  <si>
    <t>"beton"162,553</t>
  </si>
  <si>
    <t>97</t>
  </si>
  <si>
    <t>997221875</t>
  </si>
  <si>
    <t>Poplatek za uložení stavebního odpadu na recyklační skládce (skládkovné) asfaltového bez obsahu dehtu zatříděného do Katalogu odpadů pod kódem 17 03 02</t>
  </si>
  <si>
    <t>-758444698</t>
  </si>
  <si>
    <t>https://podminky.urs.cz/item/CS_URS_2023_02/997221875</t>
  </si>
  <si>
    <t>PSV</t>
  </si>
  <si>
    <t>Práce a dodávky PSV</t>
  </si>
  <si>
    <t>711</t>
  </si>
  <si>
    <t>Izolace proti vodě, vlhkosti a plynům</t>
  </si>
  <si>
    <t>98</t>
  </si>
  <si>
    <t>711161212</t>
  </si>
  <si>
    <t>Izolace proti zemní vlhkosti a beztlakové vodě nopovými fóliemi na ploše svislé S vrstva ochranná, odvětrávací a drenážní výška nopku 8,0 mm, tl. fólie do 0,6 mm</t>
  </si>
  <si>
    <t>299432491</t>
  </si>
  <si>
    <t>https://podminky.urs.cz/item/CS_URS_2023_02/711161212</t>
  </si>
  <si>
    <t>"nopová folie"420</t>
  </si>
  <si>
    <t>022/2023_2 - Procházkova I.etapa</t>
  </si>
  <si>
    <t xml:space="preserve">    3 - Svislé a kompletní konstrukce</t>
  </si>
  <si>
    <t>1411920082</t>
  </si>
  <si>
    <t>"sejmutí drnu"120+24</t>
  </si>
  <si>
    <t>1856120145</t>
  </si>
  <si>
    <t>"zámková dlažba chodník"10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</si>
  <si>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</si>
  <si>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</si>
  <si>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-995983293</t>
  </si>
  <si>
    <t>https://podminky.urs.cz/item/CS_URS_2023_02/113107182</t>
  </si>
  <si>
    <t>"dle přílohy situace"</t>
  </si>
  <si>
    <t>"asfaltová vozovka tl. 100mm"11+113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</si>
  <si>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</si>
  <si>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</si>
  <si>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-2060583151</t>
  </si>
  <si>
    <t>https://podminky.urs.cz/item/CS_URS_2023_02/113107331</t>
  </si>
  <si>
    <t>"byt. kryt vjezdů"12</t>
  </si>
  <si>
    <t>-1362251695</t>
  </si>
  <si>
    <t>"bet. silniční obrubníky"1+1+1+2+2+1+1+1+1+2</t>
  </si>
  <si>
    <t>113204111</t>
  </si>
  <si>
    <t>Vytrhání obrub s vybouráním lože, s přemístěním hmot na skládku na vzdálenost do 3 m nebo s naložením na dopravní prostředek záhonových</t>
  </si>
  <si>
    <t>619800333</t>
  </si>
  <si>
    <t>https://podminky.urs.cz/item/CS_URS_2023_02/113204111</t>
  </si>
  <si>
    <t>"záhonové"6+6+2+2</t>
  </si>
  <si>
    <t>429449823</t>
  </si>
  <si>
    <t>"předpoklad"20</t>
  </si>
  <si>
    <t>337929212</t>
  </si>
  <si>
    <t>"předpoklad"20*0,4*0,5</t>
  </si>
  <si>
    <t>-1061059164</t>
  </si>
  <si>
    <t>"odstranění st. konstrukce tl. 410mm"124*0,41</t>
  </si>
  <si>
    <t>"odstranění konstrukce tl. 510mm"319*0,51</t>
  </si>
  <si>
    <t>"výkop pro konstrukci chodníku tl. 200mm"117*0,2</t>
  </si>
  <si>
    <t>"výkop pro konstrukci vjezdu tl. 320mm"8*0,32</t>
  </si>
  <si>
    <t>"sanace komunikace"443*0,4</t>
  </si>
  <si>
    <t>"sanace chodníku"(13+2+2+64+3+3+5+3+3+5+20+2)*0,15</t>
  </si>
  <si>
    <t>"sanace vjezdu"8*0,2</t>
  </si>
  <si>
    <t>-274086202</t>
  </si>
  <si>
    <t>"přípojky UV"19*0,5*2</t>
  </si>
  <si>
    <t>2035477135</t>
  </si>
  <si>
    <t>"nové uliční vpusti"3*(1*1*1,5)</t>
  </si>
  <si>
    <t>-435769013</t>
  </si>
  <si>
    <t>"odkopávky"239,49</t>
  </si>
  <si>
    <t>"sanace"197,55</t>
  </si>
  <si>
    <t>"rýhy"19</t>
  </si>
  <si>
    <t>"šachty"4,5</t>
  </si>
  <si>
    <t>-929021205</t>
  </si>
  <si>
    <t>"odkopávky"239,49*4</t>
  </si>
  <si>
    <t>"sanace"197,55*4</t>
  </si>
  <si>
    <t>"rýhy"19*4</t>
  </si>
  <si>
    <t>"šachty"4,5*4</t>
  </si>
  <si>
    <t>2119798140</t>
  </si>
  <si>
    <t>2013031512</t>
  </si>
  <si>
    <t>"odkopávky"239,49*2</t>
  </si>
  <si>
    <t>"sanace"197,55*2</t>
  </si>
  <si>
    <t>"rýhy"19*2</t>
  </si>
  <si>
    <t>"šachty"4,5*2</t>
  </si>
  <si>
    <t>1983331864</t>
  </si>
  <si>
    <t>"přípojky UV"19-0,323</t>
  </si>
  <si>
    <t>-362268552</t>
  </si>
  <si>
    <t>"přípojky UV"(19-0,323)*1,8</t>
  </si>
  <si>
    <t>"obsyp UV"(4,5-3*0,19)*1,8</t>
  </si>
  <si>
    <t>1663129843</t>
  </si>
  <si>
    <t>"obsyp UV"4,5-3*0,19</t>
  </si>
  <si>
    <t>-515686097</t>
  </si>
  <si>
    <t>"ohumusování"50</t>
  </si>
  <si>
    <t>618877111</t>
  </si>
  <si>
    <t>50*0,1*1,8</t>
  </si>
  <si>
    <t>-1127479760</t>
  </si>
  <si>
    <t>"osetí"50</t>
  </si>
  <si>
    <t>1014099816</t>
  </si>
  <si>
    <t>50*0,02*1,2</t>
  </si>
  <si>
    <t>-2044243635</t>
  </si>
  <si>
    <t>"vjezdy"8</t>
  </si>
  <si>
    <t>"chodníky"125</t>
  </si>
  <si>
    <t>"komunikace"443</t>
  </si>
  <si>
    <t>Svislé a kompletní konstrukce</t>
  </si>
  <si>
    <t>339921131</t>
  </si>
  <si>
    <t>Osazování palisád betonových v řadě se zabetonováním výšky palisády do 500 mm</t>
  </si>
  <si>
    <t>-489234272</t>
  </si>
  <si>
    <t>https://podminky.urs.cz/item/CS_URS_2023_02/339921131</t>
  </si>
  <si>
    <t>"bet. palisáda 110/110/400"22</t>
  </si>
  <si>
    <t>59228418</t>
  </si>
  <si>
    <t>palisáda betonová tyčová hranatá barevná 110x110x400mm</t>
  </si>
  <si>
    <t>-641568575</t>
  </si>
  <si>
    <t>22*9,09 'Přepočtené koeficientem množství</t>
  </si>
  <si>
    <t>-603311825</t>
  </si>
  <si>
    <t>"pod přípojky UV"19*0,5*0,05</t>
  </si>
  <si>
    <t>-735935313</t>
  </si>
  <si>
    <t>0,475*1,8</t>
  </si>
  <si>
    <t>-1691536974</t>
  </si>
  <si>
    <t>"uliční vpusti"2*(1*1*0,1)</t>
  </si>
  <si>
    <t>920294898</t>
  </si>
  <si>
    <t>"vjezdy ochranná vrstva"8</t>
  </si>
  <si>
    <t>"vjezdy podkladní vrstva"8</t>
  </si>
  <si>
    <t>-1649428334</t>
  </si>
  <si>
    <t>"sanace chodník"125</t>
  </si>
  <si>
    <t>812962875</t>
  </si>
  <si>
    <t>"chodník"117</t>
  </si>
  <si>
    <t>"vozovka podkladní vrtsva"443</t>
  </si>
  <si>
    <t>"vovozka ochranná vrstva"443</t>
  </si>
  <si>
    <t>-618444951</t>
  </si>
  <si>
    <t>"sanace vozovky"2*443</t>
  </si>
  <si>
    <t>564930412</t>
  </si>
  <si>
    <t>Podklad nebo podsyp z asfaltového recyklátu s rozprostřením a zhutněním plochy jednotlivě do 100 m2, po zhutnění tl. 100 mm</t>
  </si>
  <si>
    <t>2066269188</t>
  </si>
  <si>
    <t>https://podminky.urs.cz/item/CS_URS_2023_02/564930412</t>
  </si>
  <si>
    <t>"napojení stávající vozovky"30</t>
  </si>
  <si>
    <t>1724387764</t>
  </si>
  <si>
    <t>"obrusná vrstva"384</t>
  </si>
  <si>
    <t>-1061520675</t>
  </si>
  <si>
    <t>1751610199</t>
  </si>
  <si>
    <t>"ložná vrstva"419</t>
  </si>
  <si>
    <t>-1305936820</t>
  </si>
  <si>
    <t>"chodník šedá"13+64+5+5+20</t>
  </si>
  <si>
    <t>"reliéfní dlažba červená"2+2+3+3</t>
  </si>
  <si>
    <t>-1777208696</t>
  </si>
  <si>
    <t>"chodník šedá"107</t>
  </si>
  <si>
    <t>107*1,02</t>
  </si>
  <si>
    <t>2142708085</t>
  </si>
  <si>
    <t>"reliéfní dlažba červená"10</t>
  </si>
  <si>
    <t>10*1,02</t>
  </si>
  <si>
    <t>-1186541598</t>
  </si>
  <si>
    <t>"bet. dlažba vjezdy antracit vjezdy"5</t>
  </si>
  <si>
    <t>"dlažba reliéfní červená"3</t>
  </si>
  <si>
    <t>987103970</t>
  </si>
  <si>
    <t>"bet. dlažba vjezdy antracit"5</t>
  </si>
  <si>
    <t>5*1,02</t>
  </si>
  <si>
    <t>1036068004</t>
  </si>
  <si>
    <t>3*1,02</t>
  </si>
  <si>
    <t>-1701598332</t>
  </si>
  <si>
    <t>"chráničky předpoklad"20</t>
  </si>
  <si>
    <t>569204355</t>
  </si>
  <si>
    <t>-1961621564</t>
  </si>
  <si>
    <t>"přípojky UV"19</t>
  </si>
  <si>
    <t>-1876565726</t>
  </si>
  <si>
    <t>-2109484582</t>
  </si>
  <si>
    <t>"napojení vpustí"4*2</t>
  </si>
  <si>
    <t>-544892218</t>
  </si>
  <si>
    <t>"dle montáže tvarovek"8</t>
  </si>
  <si>
    <t>77772994</t>
  </si>
  <si>
    <t>435484787</t>
  </si>
  <si>
    <t>728706769</t>
  </si>
  <si>
    <t>59727981</t>
  </si>
  <si>
    <t>"úprava poklopu"2</t>
  </si>
  <si>
    <t>-1177061715</t>
  </si>
  <si>
    <t>"předpoklad"5</t>
  </si>
  <si>
    <t>126292692</t>
  </si>
  <si>
    <t>"vodící proužky"1+5+2+61+10+1+1+5+51+6</t>
  </si>
  <si>
    <t>-539267004</t>
  </si>
  <si>
    <t>143*1,02</t>
  </si>
  <si>
    <t>336940542</t>
  </si>
  <si>
    <t>"15/25"8+4+1+5+51+5+1+6+66+10+1-38-12</t>
  </si>
  <si>
    <t>"15/15"6+9+7+4+5+3+4</t>
  </si>
  <si>
    <t>"přechodový15/25-15"12</t>
  </si>
  <si>
    <t>-1301209884</t>
  </si>
  <si>
    <t>322204073</t>
  </si>
  <si>
    <t>"15/15"38</t>
  </si>
  <si>
    <t>38*1,02</t>
  </si>
  <si>
    <t>1756261846</t>
  </si>
  <si>
    <t>"15/25"108</t>
  </si>
  <si>
    <t>108*1,02</t>
  </si>
  <si>
    <t>238779938</t>
  </si>
  <si>
    <t>"obruby 8/25"1+8+2+3+10+3+32+1+1+2+4+1</t>
  </si>
  <si>
    <t>2064758724</t>
  </si>
  <si>
    <t>"obruby 8/25"68</t>
  </si>
  <si>
    <t>68*1,02</t>
  </si>
  <si>
    <t>-1276157123</t>
  </si>
  <si>
    <t>"silniční obr."158*0,35*0,05</t>
  </si>
  <si>
    <t>"vod. proužek"143*0,25*0,05</t>
  </si>
  <si>
    <t>"chodníkové 8"68*0,28*0,05</t>
  </si>
  <si>
    <t>"palisády 110/110"22*0,31*0,1</t>
  </si>
  <si>
    <t>-1141857988</t>
  </si>
  <si>
    <t>"řezání spáry"20</t>
  </si>
  <si>
    <t>762891970</t>
  </si>
  <si>
    <t>-384463011</t>
  </si>
  <si>
    <t>"s litinovým roštem D400 š.150mm"5+5</t>
  </si>
  <si>
    <t>59227102</t>
  </si>
  <si>
    <t>žlab odvodňovací z polymerbetonu bez spádu dna pozinkovaná hrana š 150mm</t>
  </si>
  <si>
    <t>-1680964378</t>
  </si>
  <si>
    <t>"s pozinkovaným roštem B125 š. 150mm"4+4</t>
  </si>
  <si>
    <t>1267251505</t>
  </si>
  <si>
    <t>"s litinovým roštem D400 š.150mm"2</t>
  </si>
  <si>
    <t>155806727</t>
  </si>
  <si>
    <t>1443934327</t>
  </si>
  <si>
    <t>"s litinovým roštem D400 š.150mm"2+2</t>
  </si>
  <si>
    <t>22583152</t>
  </si>
  <si>
    <t>"vpust pro žlab D400"2</t>
  </si>
  <si>
    <t>940569238</t>
  </si>
  <si>
    <t>-1939581108</t>
  </si>
  <si>
    <t>"čištění vozovek"384</t>
  </si>
  <si>
    <t>1528088397</t>
  </si>
  <si>
    <t>"živice"27,28</t>
  </si>
  <si>
    <t>1930544356</t>
  </si>
  <si>
    <t>"skládka do 14km"13*27,28</t>
  </si>
  <si>
    <t>-571882089</t>
  </si>
  <si>
    <t>"beton"2,6+3,9+2,665+0,64+3,84</t>
  </si>
  <si>
    <t>-119534560</t>
  </si>
  <si>
    <t>"skládka do 14km"13*13,645</t>
  </si>
  <si>
    <t>-1789022806</t>
  </si>
  <si>
    <t>"suť"27,28</t>
  </si>
  <si>
    <t>"kusová suť"13,645</t>
  </si>
  <si>
    <t>1114254868</t>
  </si>
  <si>
    <t>-2059997177</t>
  </si>
  <si>
    <t>"beton"13,645</t>
  </si>
  <si>
    <t>-1119366851</t>
  </si>
  <si>
    <t>022/2023_3 - Vedlejší rozpočtové náklady</t>
  </si>
  <si>
    <t>VRN - Vedlejší rozpočtové náklady</t>
  </si>
  <si>
    <t>VRN</t>
  </si>
  <si>
    <t>0001</t>
  </si>
  <si>
    <t>Vytyčení inženýrských sítí</t>
  </si>
  <si>
    <t>sada</t>
  </si>
  <si>
    <t>110578497</t>
  </si>
  <si>
    <t>0002</t>
  </si>
  <si>
    <t>Zařízení staveniště, provoz a odstranění</t>
  </si>
  <si>
    <t>-1266261843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</si>
  <si>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</si>
  <si>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</si>
  <si>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-556698123</t>
  </si>
  <si>
    <t>0004</t>
  </si>
  <si>
    <t>Geodetické zaměření skutečného provedení stavby - výškopis, polohopis (3x tištěná dokumentace, 3xCD)</t>
  </si>
  <si>
    <t>392579101</t>
  </si>
  <si>
    <t>0005</t>
  </si>
  <si>
    <t>Kopané sondy pro ověření průběhu inženýrských sítí - ruční práce vč. zasypání sondy</t>
  </si>
  <si>
    <t>-1308035432</t>
  </si>
  <si>
    <t>0006</t>
  </si>
  <si>
    <t xml:space="preserve">Zkoušení a kontrola prací zkušebnou zhotovitele:_x000d__x000d_
"statická zkouška únosnoti pláně 2ks"_x000d__x000d_
"statická zkouška na ochranné vrstvě 2ks"_x000d__x000d_
"zkouška shody na asf. vrstvě - mezerovitost (na vzorku z vývrtu) 2ks"_x000d__x000d_
"míra zhutnění (názornost vývrtu) 2ks"_x000d__x000d_
"spojení vrstev 2ks"_x000d__x000d_
"tloušťka vrstvy 2ks"_x000d__x000d_
"rozbor zeminy v aktivní zóně"1 </t>
  </si>
  <si>
    <t>-849068742</t>
  </si>
  <si>
    <t>0008</t>
  </si>
  <si>
    <t>Archeologický průzkum</t>
  </si>
  <si>
    <t>-168828537</t>
  </si>
  <si>
    <t>0009</t>
  </si>
  <si>
    <t>Dokumentace skutečného provedení stavby</t>
  </si>
  <si>
    <t>1458923484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</si>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</sst>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1" TargetMode="External" /><Relationship Id="rId2" Type="http://schemas.openxmlformats.org/officeDocument/2006/relationships/hyperlink" Target="https://podminky.urs.cz/item/CS_URS_2023_02/111301111" TargetMode="External" /><Relationship Id="rId3" Type="http://schemas.openxmlformats.org/officeDocument/2006/relationships/hyperlink" Target="https://podminky.urs.cz/item/CS_URS_2023_02/112101101" TargetMode="External" /><Relationship Id="rId4" Type="http://schemas.openxmlformats.org/officeDocument/2006/relationships/hyperlink" Target="https://podminky.urs.cz/item/CS_URS_2023_02/112251101" TargetMode="External" /><Relationship Id="rId5" Type="http://schemas.openxmlformats.org/officeDocument/2006/relationships/hyperlink" Target="https://podminky.urs.cz/item/CS_URS_2023_02/113106121" TargetMode="External" /><Relationship Id="rId6" Type="http://schemas.openxmlformats.org/officeDocument/2006/relationships/hyperlink" Target="https://podminky.urs.cz/item/CS_URS_2023_02/113106123" TargetMode="External" /><Relationship Id="rId7" Type="http://schemas.openxmlformats.org/officeDocument/2006/relationships/hyperlink" Target="https://podminky.urs.cz/item/CS_URS_2023_02/113107242" TargetMode="External" /><Relationship Id="rId8" Type="http://schemas.openxmlformats.org/officeDocument/2006/relationships/hyperlink" Target="https://podminky.urs.cz/item/CS_URS_2023_02/113201112" TargetMode="External" /><Relationship Id="rId9" Type="http://schemas.openxmlformats.org/officeDocument/2006/relationships/hyperlink" Target="https://podminky.urs.cz/item/CS_URS_2023_02/113202111" TargetMode="External" /><Relationship Id="rId10" Type="http://schemas.openxmlformats.org/officeDocument/2006/relationships/hyperlink" Target="https://podminky.urs.cz/item/CS_URS_2023_02/119001421" TargetMode="External" /><Relationship Id="rId11" Type="http://schemas.openxmlformats.org/officeDocument/2006/relationships/hyperlink" Target="https://podminky.urs.cz/item/CS_URS_2023_02/120001101" TargetMode="External" /><Relationship Id="rId12" Type="http://schemas.openxmlformats.org/officeDocument/2006/relationships/hyperlink" Target="https://podminky.urs.cz/item/CS_URS_2023_02/122251106" TargetMode="External" /><Relationship Id="rId13" Type="http://schemas.openxmlformats.org/officeDocument/2006/relationships/hyperlink" Target="https://podminky.urs.cz/item/CS_URS_2023_02/130901121" TargetMode="External" /><Relationship Id="rId14" Type="http://schemas.openxmlformats.org/officeDocument/2006/relationships/hyperlink" Target="https://podminky.urs.cz/item/CS_URS_2023_02/132251102" TargetMode="External" /><Relationship Id="rId15" Type="http://schemas.openxmlformats.org/officeDocument/2006/relationships/hyperlink" Target="https://podminky.urs.cz/item/CS_URS_2023_02/133251102" TargetMode="External" /><Relationship Id="rId16" Type="http://schemas.openxmlformats.org/officeDocument/2006/relationships/hyperlink" Target="https://podminky.urs.cz/item/CS_URS_2023_02/162751117" TargetMode="External" /><Relationship Id="rId17" Type="http://schemas.openxmlformats.org/officeDocument/2006/relationships/hyperlink" Target="https://podminky.urs.cz/item/CS_URS_2023_02/162751119" TargetMode="External" /><Relationship Id="rId18" Type="http://schemas.openxmlformats.org/officeDocument/2006/relationships/hyperlink" Target="https://podminky.urs.cz/item/CS_URS_2023_02/171201201" TargetMode="External" /><Relationship Id="rId19" Type="http://schemas.openxmlformats.org/officeDocument/2006/relationships/hyperlink" Target="https://podminky.urs.cz/item/CS_URS_2023_02/171201231" TargetMode="External" /><Relationship Id="rId20" Type="http://schemas.openxmlformats.org/officeDocument/2006/relationships/hyperlink" Target="https://podminky.urs.cz/item/CS_URS_2023_02/175151101" TargetMode="External" /><Relationship Id="rId21" Type="http://schemas.openxmlformats.org/officeDocument/2006/relationships/hyperlink" Target="https://podminky.urs.cz/item/CS_URS_2023_02/175151201" TargetMode="External" /><Relationship Id="rId22" Type="http://schemas.openxmlformats.org/officeDocument/2006/relationships/hyperlink" Target="https://podminky.urs.cz/item/CS_URS_2023_02/181311103" TargetMode="External" /><Relationship Id="rId23" Type="http://schemas.openxmlformats.org/officeDocument/2006/relationships/hyperlink" Target="https://podminky.urs.cz/item/CS_URS_2023_02/181411131" TargetMode="External" /><Relationship Id="rId24" Type="http://schemas.openxmlformats.org/officeDocument/2006/relationships/hyperlink" Target="https://podminky.urs.cz/item/CS_URS_2023_02/181951112" TargetMode="External" /><Relationship Id="rId25" Type="http://schemas.openxmlformats.org/officeDocument/2006/relationships/hyperlink" Target="https://podminky.urs.cz/item/CS_URS_2023_02/451573111" TargetMode="External" /><Relationship Id="rId26" Type="http://schemas.openxmlformats.org/officeDocument/2006/relationships/hyperlink" Target="https://podminky.urs.cz/item/CS_URS_2023_02/452311151" TargetMode="External" /><Relationship Id="rId27" Type="http://schemas.openxmlformats.org/officeDocument/2006/relationships/hyperlink" Target="https://podminky.urs.cz/item/CS_URS_2023_02/564851111" TargetMode="External" /><Relationship Id="rId28" Type="http://schemas.openxmlformats.org/officeDocument/2006/relationships/hyperlink" Target="https://podminky.urs.cz/item/CS_URS_2023_02/564861111" TargetMode="External" /><Relationship Id="rId29" Type="http://schemas.openxmlformats.org/officeDocument/2006/relationships/hyperlink" Target="https://podminky.urs.cz/item/CS_URS_2023_02/573211111" TargetMode="External" /><Relationship Id="rId30" Type="http://schemas.openxmlformats.org/officeDocument/2006/relationships/hyperlink" Target="https://podminky.urs.cz/item/CS_URS_2023_02/577134121" TargetMode="External" /><Relationship Id="rId31" Type="http://schemas.openxmlformats.org/officeDocument/2006/relationships/hyperlink" Target="https://podminky.urs.cz/item/CS_URS_2023_02/577165122" TargetMode="External" /><Relationship Id="rId32" Type="http://schemas.openxmlformats.org/officeDocument/2006/relationships/hyperlink" Target="https://podminky.urs.cz/item/CS_URS_2023_02/596211113" TargetMode="External" /><Relationship Id="rId33" Type="http://schemas.openxmlformats.org/officeDocument/2006/relationships/hyperlink" Target="https://podminky.urs.cz/item/CS_URS_2023_02/596212213" TargetMode="External" /><Relationship Id="rId34" Type="http://schemas.openxmlformats.org/officeDocument/2006/relationships/hyperlink" Target="https://podminky.urs.cz/item/CS_URS_2023_02/871310320" TargetMode="External" /><Relationship Id="rId35" Type="http://schemas.openxmlformats.org/officeDocument/2006/relationships/hyperlink" Target="https://podminky.urs.cz/item/CS_URS_2023_02/877355211" TargetMode="External" /><Relationship Id="rId36" Type="http://schemas.openxmlformats.org/officeDocument/2006/relationships/hyperlink" Target="https://podminky.urs.cz/item/CS_URS_2023_02/894410101" TargetMode="External" /><Relationship Id="rId37" Type="http://schemas.openxmlformats.org/officeDocument/2006/relationships/hyperlink" Target="https://podminky.urs.cz/item/CS_URS_2023_02/894410212" TargetMode="External" /><Relationship Id="rId38" Type="http://schemas.openxmlformats.org/officeDocument/2006/relationships/hyperlink" Target="https://podminky.urs.cz/item/CS_URS_2023_02/894410232" TargetMode="External" /><Relationship Id="rId39" Type="http://schemas.openxmlformats.org/officeDocument/2006/relationships/hyperlink" Target="https://podminky.urs.cz/item/CS_URS_2023_02/899104112" TargetMode="External" /><Relationship Id="rId40" Type="http://schemas.openxmlformats.org/officeDocument/2006/relationships/hyperlink" Target="https://podminky.urs.cz/item/CS_URS_2022_02/899331111" TargetMode="External" /><Relationship Id="rId41" Type="http://schemas.openxmlformats.org/officeDocument/2006/relationships/hyperlink" Target="https://podminky.urs.cz/item/CS_URS_2023_02/914111111" TargetMode="External" /><Relationship Id="rId42" Type="http://schemas.openxmlformats.org/officeDocument/2006/relationships/hyperlink" Target="https://podminky.urs.cz/item/CS_URS_2023_02/914511112" TargetMode="External" /><Relationship Id="rId43" Type="http://schemas.openxmlformats.org/officeDocument/2006/relationships/hyperlink" Target="https://podminky.urs.cz/item/CS_URS_2023_02/915491211" TargetMode="External" /><Relationship Id="rId44" Type="http://schemas.openxmlformats.org/officeDocument/2006/relationships/hyperlink" Target="https://podminky.urs.cz/item/CS_URS_2023_02/916131213" TargetMode="External" /><Relationship Id="rId45" Type="http://schemas.openxmlformats.org/officeDocument/2006/relationships/hyperlink" Target="https://podminky.urs.cz/item/CS_URS_2023_02/916231213" TargetMode="External" /><Relationship Id="rId46" Type="http://schemas.openxmlformats.org/officeDocument/2006/relationships/hyperlink" Target="https://podminky.urs.cz/item/CS_URS_2023_02/916991121" TargetMode="External" /><Relationship Id="rId47" Type="http://schemas.openxmlformats.org/officeDocument/2006/relationships/hyperlink" Target="https://podminky.urs.cz/item/CS_URS_2023_02/919112213" TargetMode="External" /><Relationship Id="rId48" Type="http://schemas.openxmlformats.org/officeDocument/2006/relationships/hyperlink" Target="https://podminky.urs.cz/item/CS_URS_2023_02/919121112" TargetMode="External" /><Relationship Id="rId49" Type="http://schemas.openxmlformats.org/officeDocument/2006/relationships/hyperlink" Target="https://podminky.urs.cz/item/CS_URS_2023_02/935113111" TargetMode="External" /><Relationship Id="rId50" Type="http://schemas.openxmlformats.org/officeDocument/2006/relationships/hyperlink" Target="https://podminky.urs.cz/item/CS_URS_2023_02/935923216" TargetMode="External" /><Relationship Id="rId51" Type="http://schemas.openxmlformats.org/officeDocument/2006/relationships/hyperlink" Target="https://podminky.urs.cz/item/CS_URS_2023_02/938908411" TargetMode="External" /><Relationship Id="rId52" Type="http://schemas.openxmlformats.org/officeDocument/2006/relationships/hyperlink" Target="https://podminky.urs.cz/item/CS_URS_2023_02/997221551" TargetMode="External" /><Relationship Id="rId53" Type="http://schemas.openxmlformats.org/officeDocument/2006/relationships/hyperlink" Target="https://podminky.urs.cz/item/CS_URS_2023_02/997221559" TargetMode="External" /><Relationship Id="rId54" Type="http://schemas.openxmlformats.org/officeDocument/2006/relationships/hyperlink" Target="https://podminky.urs.cz/item/CS_URS_2023_02/997221561" TargetMode="External" /><Relationship Id="rId55" Type="http://schemas.openxmlformats.org/officeDocument/2006/relationships/hyperlink" Target="https://podminky.urs.cz/item/CS_URS_2023_02/997221569" TargetMode="External" /><Relationship Id="rId56" Type="http://schemas.openxmlformats.org/officeDocument/2006/relationships/hyperlink" Target="https://podminky.urs.cz/item/CS_URS_2023_02/997221611" TargetMode="External" /><Relationship Id="rId57" Type="http://schemas.openxmlformats.org/officeDocument/2006/relationships/hyperlink" Target="https://podminky.urs.cz/item/CS_URS_2023_02/998225111" TargetMode="External" /><Relationship Id="rId58" Type="http://schemas.openxmlformats.org/officeDocument/2006/relationships/hyperlink" Target="https://podminky.urs.cz/item/CS_URS_2023_02/997221861" TargetMode="External" /><Relationship Id="rId59" Type="http://schemas.openxmlformats.org/officeDocument/2006/relationships/hyperlink" Target="https://podminky.urs.cz/item/CS_URS_2023_02/997221875" TargetMode="External" /><Relationship Id="rId60" Type="http://schemas.openxmlformats.org/officeDocument/2006/relationships/hyperlink" Target="https://podminky.urs.cz/item/CS_URS_2023_02/711161212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301111" TargetMode="External" /><Relationship Id="rId2" Type="http://schemas.openxmlformats.org/officeDocument/2006/relationships/hyperlink" Target="https://podminky.urs.cz/item/CS_URS_2023_02/113106123" TargetMode="External" /><Relationship Id="rId3" Type="http://schemas.openxmlformats.org/officeDocument/2006/relationships/hyperlink" Target="https://podminky.urs.cz/item/CS_URS_2023_02/113107182" TargetMode="External" /><Relationship Id="rId4" Type="http://schemas.openxmlformats.org/officeDocument/2006/relationships/hyperlink" Target="https://podminky.urs.cz/item/CS_URS_2023_02/113107331" TargetMode="External" /><Relationship Id="rId5" Type="http://schemas.openxmlformats.org/officeDocument/2006/relationships/hyperlink" Target="https://podminky.urs.cz/item/CS_URS_2023_02/113202111" TargetMode="External" /><Relationship Id="rId6" Type="http://schemas.openxmlformats.org/officeDocument/2006/relationships/hyperlink" Target="https://podminky.urs.cz/item/CS_URS_2023_02/113204111" TargetMode="External" /><Relationship Id="rId7" Type="http://schemas.openxmlformats.org/officeDocument/2006/relationships/hyperlink" Target="https://podminky.urs.cz/item/CS_URS_2023_02/119001421" TargetMode="External" /><Relationship Id="rId8" Type="http://schemas.openxmlformats.org/officeDocument/2006/relationships/hyperlink" Target="https://podminky.urs.cz/item/CS_URS_2023_02/120001101" TargetMode="External" /><Relationship Id="rId9" Type="http://schemas.openxmlformats.org/officeDocument/2006/relationships/hyperlink" Target="https://podminky.urs.cz/item/CS_URS_2023_02/122251106" TargetMode="External" /><Relationship Id="rId10" Type="http://schemas.openxmlformats.org/officeDocument/2006/relationships/hyperlink" Target="https://podminky.urs.cz/item/CS_URS_2023_02/132251102" TargetMode="External" /><Relationship Id="rId11" Type="http://schemas.openxmlformats.org/officeDocument/2006/relationships/hyperlink" Target="https://podminky.urs.cz/item/CS_URS_2023_02/133251102" TargetMode="External" /><Relationship Id="rId12" Type="http://schemas.openxmlformats.org/officeDocument/2006/relationships/hyperlink" Target="https://podminky.urs.cz/item/CS_URS_2023_02/162751117" TargetMode="External" /><Relationship Id="rId13" Type="http://schemas.openxmlformats.org/officeDocument/2006/relationships/hyperlink" Target="https://podminky.urs.cz/item/CS_URS_2023_02/162751119" TargetMode="External" /><Relationship Id="rId14" Type="http://schemas.openxmlformats.org/officeDocument/2006/relationships/hyperlink" Target="https://podminky.urs.cz/item/CS_URS_2023_02/171201201" TargetMode="External" /><Relationship Id="rId15" Type="http://schemas.openxmlformats.org/officeDocument/2006/relationships/hyperlink" Target="https://podminky.urs.cz/item/CS_URS_2023_02/171201231" TargetMode="External" /><Relationship Id="rId16" Type="http://schemas.openxmlformats.org/officeDocument/2006/relationships/hyperlink" Target="https://podminky.urs.cz/item/CS_URS_2023_02/175151101" TargetMode="External" /><Relationship Id="rId17" Type="http://schemas.openxmlformats.org/officeDocument/2006/relationships/hyperlink" Target="https://podminky.urs.cz/item/CS_URS_2023_02/175151201" TargetMode="External" /><Relationship Id="rId18" Type="http://schemas.openxmlformats.org/officeDocument/2006/relationships/hyperlink" Target="https://podminky.urs.cz/item/CS_URS_2023_02/181311103" TargetMode="External" /><Relationship Id="rId19" Type="http://schemas.openxmlformats.org/officeDocument/2006/relationships/hyperlink" Target="https://podminky.urs.cz/item/CS_URS_2023_02/181411131" TargetMode="External" /><Relationship Id="rId20" Type="http://schemas.openxmlformats.org/officeDocument/2006/relationships/hyperlink" Target="https://podminky.urs.cz/item/CS_URS_2023_02/181951112" TargetMode="External" /><Relationship Id="rId21" Type="http://schemas.openxmlformats.org/officeDocument/2006/relationships/hyperlink" Target="https://podminky.urs.cz/item/CS_URS_2023_02/339921131" TargetMode="External" /><Relationship Id="rId22" Type="http://schemas.openxmlformats.org/officeDocument/2006/relationships/hyperlink" Target="https://podminky.urs.cz/item/CS_URS_2023_02/451573111" TargetMode="External" /><Relationship Id="rId23" Type="http://schemas.openxmlformats.org/officeDocument/2006/relationships/hyperlink" Target="https://podminky.urs.cz/item/CS_URS_2023_02/452311151" TargetMode="External" /><Relationship Id="rId24" Type="http://schemas.openxmlformats.org/officeDocument/2006/relationships/hyperlink" Target="https://podminky.urs.cz/item/CS_URS_2023_02/564851111" TargetMode="External" /><Relationship Id="rId25" Type="http://schemas.openxmlformats.org/officeDocument/2006/relationships/hyperlink" Target="https://podminky.urs.cz/item/CS_URS_2023_02/564861111" TargetMode="External" /><Relationship Id="rId26" Type="http://schemas.openxmlformats.org/officeDocument/2006/relationships/hyperlink" Target="https://podminky.urs.cz/item/CS_URS_2023_02/564930412" TargetMode="External" /><Relationship Id="rId27" Type="http://schemas.openxmlformats.org/officeDocument/2006/relationships/hyperlink" Target="https://podminky.urs.cz/item/CS_URS_2023_02/573211111" TargetMode="External" /><Relationship Id="rId28" Type="http://schemas.openxmlformats.org/officeDocument/2006/relationships/hyperlink" Target="https://podminky.urs.cz/item/CS_URS_2023_02/577134121" TargetMode="External" /><Relationship Id="rId29" Type="http://schemas.openxmlformats.org/officeDocument/2006/relationships/hyperlink" Target="https://podminky.urs.cz/item/CS_URS_2023_02/577165122" TargetMode="External" /><Relationship Id="rId30" Type="http://schemas.openxmlformats.org/officeDocument/2006/relationships/hyperlink" Target="https://podminky.urs.cz/item/CS_URS_2023_02/596211113" TargetMode="External" /><Relationship Id="rId31" Type="http://schemas.openxmlformats.org/officeDocument/2006/relationships/hyperlink" Target="https://podminky.urs.cz/item/CS_URS_2023_02/596212213" TargetMode="External" /><Relationship Id="rId32" Type="http://schemas.openxmlformats.org/officeDocument/2006/relationships/hyperlink" Target="https://podminky.urs.cz/item/CS_URS_2023_02/871310320" TargetMode="External" /><Relationship Id="rId33" Type="http://schemas.openxmlformats.org/officeDocument/2006/relationships/hyperlink" Target="https://podminky.urs.cz/item/CS_URS_2023_02/877355211" TargetMode="External" /><Relationship Id="rId34" Type="http://schemas.openxmlformats.org/officeDocument/2006/relationships/hyperlink" Target="https://podminky.urs.cz/item/CS_URS_2022_02/899331111" TargetMode="External" /><Relationship Id="rId35" Type="http://schemas.openxmlformats.org/officeDocument/2006/relationships/hyperlink" Target="https://podminky.urs.cz/item/CS_URS_2023_02/915491211" TargetMode="External" /><Relationship Id="rId36" Type="http://schemas.openxmlformats.org/officeDocument/2006/relationships/hyperlink" Target="https://podminky.urs.cz/item/CS_URS_2023_02/916131213" TargetMode="External" /><Relationship Id="rId37" Type="http://schemas.openxmlformats.org/officeDocument/2006/relationships/hyperlink" Target="https://podminky.urs.cz/item/CS_URS_2023_02/916231213" TargetMode="External" /><Relationship Id="rId38" Type="http://schemas.openxmlformats.org/officeDocument/2006/relationships/hyperlink" Target="https://podminky.urs.cz/item/CS_URS_2023_02/916991121" TargetMode="External" /><Relationship Id="rId39" Type="http://schemas.openxmlformats.org/officeDocument/2006/relationships/hyperlink" Target="https://podminky.urs.cz/item/CS_URS_2023_02/919112213" TargetMode="External" /><Relationship Id="rId40" Type="http://schemas.openxmlformats.org/officeDocument/2006/relationships/hyperlink" Target="https://podminky.urs.cz/item/CS_URS_2023_02/919121112" TargetMode="External" /><Relationship Id="rId41" Type="http://schemas.openxmlformats.org/officeDocument/2006/relationships/hyperlink" Target="https://podminky.urs.cz/item/CS_URS_2023_02/935113111" TargetMode="External" /><Relationship Id="rId42" Type="http://schemas.openxmlformats.org/officeDocument/2006/relationships/hyperlink" Target="https://podminky.urs.cz/item/CS_URS_2023_02/935923216" TargetMode="External" /><Relationship Id="rId43" Type="http://schemas.openxmlformats.org/officeDocument/2006/relationships/hyperlink" Target="https://podminky.urs.cz/item/CS_URS_2023_02/938908411" TargetMode="External" /><Relationship Id="rId44" Type="http://schemas.openxmlformats.org/officeDocument/2006/relationships/hyperlink" Target="https://podminky.urs.cz/item/CS_URS_2023_02/997221551" TargetMode="External" /><Relationship Id="rId45" Type="http://schemas.openxmlformats.org/officeDocument/2006/relationships/hyperlink" Target="https://podminky.urs.cz/item/CS_URS_2023_02/997221559" TargetMode="External" /><Relationship Id="rId46" Type="http://schemas.openxmlformats.org/officeDocument/2006/relationships/hyperlink" Target="https://podminky.urs.cz/item/CS_URS_2023_02/997221561" TargetMode="External" /><Relationship Id="rId47" Type="http://schemas.openxmlformats.org/officeDocument/2006/relationships/hyperlink" Target="https://podminky.urs.cz/item/CS_URS_2023_02/997221569" TargetMode="External" /><Relationship Id="rId48" Type="http://schemas.openxmlformats.org/officeDocument/2006/relationships/hyperlink" Target="https://podminky.urs.cz/item/CS_URS_2023_02/997221611" TargetMode="External" /><Relationship Id="rId49" Type="http://schemas.openxmlformats.org/officeDocument/2006/relationships/hyperlink" Target="https://podminky.urs.cz/item/CS_URS_2023_02/998225111" TargetMode="External" /><Relationship Id="rId50" Type="http://schemas.openxmlformats.org/officeDocument/2006/relationships/hyperlink" Target="https://podminky.urs.cz/item/CS_URS_2023_02/997221861" TargetMode="External" /><Relationship Id="rId51" Type="http://schemas.openxmlformats.org/officeDocument/2006/relationships/hyperlink" Target="https://podminky.urs.cz/item/CS_URS_2023_02/997221875" TargetMode="External" /><Relationship Id="rId5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022-2023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Výstavba a oprava komunikace ulice Erbenova II.etapa a Procházkova I.etapa, Kostelec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Kostelec nad Orlicí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11. 12. 2023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'022-2023_1 - Erbenova II....'!J30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'022-2023_1 - Erbenova II....'!P89</f>
        <v>0</v>
      </c>
      <c r="AV55" s="122">
        <f>'022-2023_1 - Erbenova II....'!J33</f>
        <v>0</v>
      </c>
      <c r="AW55" s="122">
        <f>'022-2023_1 - Erbenova II....'!J34</f>
        <v>0</v>
      </c>
      <c r="AX55" s="122">
        <f>'022-2023_1 - Erbenova II....'!J35</f>
        <v>0</v>
      </c>
      <c r="AY55" s="122">
        <f>'022-2023_1 - Erbenova II....'!J36</f>
        <v>0</v>
      </c>
      <c r="AZ55" s="122">
        <f>'022-2023_1 - Erbenova II....'!F33</f>
        <v>0</v>
      </c>
      <c r="BA55" s="122">
        <f>'022-2023_1 - Erbenova II....'!F34</f>
        <v>0</v>
      </c>
      <c r="BB55" s="122">
        <f>'022-2023_1 - Erbenova II....'!F35</f>
        <v>0</v>
      </c>
      <c r="BC55" s="122">
        <f>'022-2023_1 - Erbenova II....'!F36</f>
        <v>0</v>
      </c>
      <c r="BD55" s="124">
        <f>'022-2023_1 - Erbenova II....'!F37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4.7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'022-2023_2 - Procházkova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'022-2023_2 - Procházkova ...'!P88</f>
        <v>0</v>
      </c>
      <c r="AV56" s="122">
        <f>'022-2023_2 - Procházkova ...'!J33</f>
        <v>0</v>
      </c>
      <c r="AW56" s="122">
        <f>'022-2023_2 - Procházkova ...'!J34</f>
        <v>0</v>
      </c>
      <c r="AX56" s="122">
        <f>'022-2023_2 - Procházkova ...'!J35</f>
        <v>0</v>
      </c>
      <c r="AY56" s="122">
        <f>'022-2023_2 - Procházkova ...'!J36</f>
        <v>0</v>
      </c>
      <c r="AZ56" s="122">
        <f>'022-2023_2 - Procházkova ...'!F33</f>
        <v>0</v>
      </c>
      <c r="BA56" s="122">
        <f>'022-2023_2 - Procházkova ...'!F34</f>
        <v>0</v>
      </c>
      <c r="BB56" s="122">
        <f>'022-2023_2 - Procházkova ...'!F35</f>
        <v>0</v>
      </c>
      <c r="BC56" s="122">
        <f>'022-2023_2 - Procházkova ...'!F36</f>
        <v>0</v>
      </c>
      <c r="BD56" s="124">
        <f>'022-2023_2 - Procházkova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24.7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'022-2023_3 - Vedlejší roz...'!J30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6">
        <v>0</v>
      </c>
      <c r="AT57" s="127">
        <f>ROUND(SUM(AV57:AW57),2)</f>
        <v>0</v>
      </c>
      <c r="AU57" s="128">
        <f>'022-2023_3 - Vedlejší roz...'!P80</f>
        <v>0</v>
      </c>
      <c r="AV57" s="127">
        <f>'022-2023_3 - Vedlejší roz...'!J33</f>
        <v>0</v>
      </c>
      <c r="AW57" s="127">
        <f>'022-2023_3 - Vedlejší roz...'!J34</f>
        <v>0</v>
      </c>
      <c r="AX57" s="127">
        <f>'022-2023_3 - Vedlejší roz...'!J35</f>
        <v>0</v>
      </c>
      <c r="AY57" s="127">
        <f>'022-2023_3 - Vedlejší roz...'!J36</f>
        <v>0</v>
      </c>
      <c r="AZ57" s="127">
        <f>'022-2023_3 - Vedlejší roz...'!F33</f>
        <v>0</v>
      </c>
      <c r="BA57" s="127">
        <f>'022-2023_3 - Vedlejší roz...'!F34</f>
        <v>0</v>
      </c>
      <c r="BB57" s="127">
        <f>'022-2023_3 - Vedlejší roz...'!F35</f>
        <v>0</v>
      </c>
      <c r="BC57" s="127">
        <f>'022-2023_3 - Vedlejší roz...'!F36</f>
        <v>0</v>
      </c>
      <c r="BD57" s="129">
        <f>'022-2023_3 - Vedlejší roz...'!F37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FuAd5IK0pLwW2bggrLqNsmYaCSXaGnDi24gHDCTe5SW6i0aWJlhqNLp855N4NhMpeyHUb9z6rnD7PB74W49IJg==" hashValue="YE5NgxVCIJLukudLEFZWQHXIMXwO7qI0NuIjZq3Y7iYBvzgBdD8nTsJGPEf6iwvYlVPnUktaqCEgafnYx74bu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22-2023_1 - Erbenova II....'!C2" display="/"/>
    <hyperlink ref="A56" location="'022-2023_2 - Procházkova ...'!C2" display="/"/>
    <hyperlink ref="A57" location="'022-2023_3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Výstavba a oprava komunikace ulice Erbenova II.etapa a Procházkova I.etapa, Kostelec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ROUND((SUM(BE89:BE459)),  2)</f>
        <v>0</v>
      </c>
      <c r="G33" s="40"/>
      <c r="H33" s="40"/>
      <c r="I33" s="150">
        <v>0.20999999999999999</v>
      </c>
      <c r="J33" s="149">
        <f>ROUND(((SUM(BE89:BE459))*I33),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ROUND((SUM(BF89:BF459)),  2)</f>
        <v>0</v>
      </c>
      <c r="G34" s="40"/>
      <c r="H34" s="40"/>
      <c r="I34" s="150">
        <v>0.14999999999999999</v>
      </c>
      <c r="J34" s="149">
        <f>ROUND(((SUM(BF89:BF459))*I34),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ROUND((SUM(BG89:BG459)),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ROUND((SUM(BH89:BH459)),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ROUND((SUM(BI89:BI459)),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Výstavba a oprava komunikace ulice Erbenova II.etapa a Procházkova I.etapa, Kostelec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022/2023_1 - Erbenova II. etapa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Kostelec nad Orlicí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J220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J231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J309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J342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J425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104</v>
      </c>
      <c r="E67" s="176"/>
      <c r="F67" s="176"/>
      <c r="G67" s="176"/>
      <c r="H67" s="176"/>
      <c r="I67" s="176"/>
      <c r="J67" s="177">
        <f>J447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105</v>
      </c>
      <c r="E68" s="170"/>
      <c r="F68" s="170"/>
      <c r="G68" s="170"/>
      <c r="H68" s="170"/>
      <c r="I68" s="170"/>
      <c r="J68" s="171">
        <f>J454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106</v>
      </c>
      <c r="E69" s="176"/>
      <c r="F69" s="176"/>
      <c r="G69" s="176"/>
      <c r="H69" s="176"/>
      <c r="I69" s="176"/>
      <c r="J69" s="177">
        <f>J455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Výstavba a oprava komunikace ulice Erbenova II.etapa a Procházkova I.etapa, Kostelec nad Orlicí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91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022/2023_1 - Erbenova II. etapa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Kostelec nad Orlicí</v>
      </c>
      <c r="G83" s="42"/>
      <c r="H83" s="42"/>
      <c r="I83" s="34" t="s">
        <v>23</v>
      </c>
      <c r="J83" s="74" t="str">
        <f>IF(J12="","",J12)</f>
        <v>11. 12. 2023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 xml:space="preserve"> </v>
      </c>
      <c r="G85" s="42"/>
      <c r="H85" s="42"/>
      <c r="I85" s="34" t="s">
        <v>31</v>
      </c>
      <c r="J85" s="38" t="str">
        <f>E21</f>
        <v>DI PROJEKT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36</v>
      </c>
      <c r="J86" s="38" t="str">
        <f>E24</f>
        <v>DI PROJEKT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108</v>
      </c>
      <c r="D88" s="182" t="s">
        <v>58</v>
      </c>
      <c r="E88" s="182" t="s">
        <v>54</v>
      </c>
      <c r="F88" s="182" t="s">
        <v>55</v>
      </c>
      <c r="G88" s="182" t="s">
        <v>109</v>
      </c>
      <c r="H88" s="182" t="s">
        <v>110</v>
      </c>
      <c r="I88" s="182" t="s">
        <v>111</v>
      </c>
      <c r="J88" s="182" t="s">
        <v>95</v>
      </c>
      <c r="K88" s="183" t="s">
        <v>112</v>
      </c>
      <c r="L88" s="184"/>
      <c r="M88" s="94" t="s">
        <v>19</v>
      </c>
      <c r="N88" s="95" t="s">
        <v>43</v>
      </c>
      <c r="O88" s="95" t="s">
        <v>113</v>
      </c>
      <c r="P88" s="95" t="s">
        <v>114</v>
      </c>
      <c r="Q88" s="95" t="s">
        <v>115</v>
      </c>
      <c r="R88" s="95" t="s">
        <v>116</v>
      </c>
      <c r="S88" s="95" t="s">
        <v>117</v>
      </c>
      <c r="T88" s="96" t="s">
        <v>118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119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P90+P454</f>
        <v>0</v>
      </c>
      <c r="Q89" s="98"/>
      <c r="R89" s="187">
        <f>R90+R454</f>
        <v>3615.017500820999</v>
      </c>
      <c r="S89" s="98"/>
      <c r="T89" s="188">
        <f>T90+T454</f>
        <v>576.04499999999996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96</v>
      </c>
      <c r="BK89" s="189">
        <f>BK90+BK454</f>
        <v>0</v>
      </c>
    </row>
    <row r="90" s="12" customFormat="1" ht="25.92" customHeight="1">
      <c r="A90" s="12"/>
      <c r="B90" s="190"/>
      <c r="C90" s="191"/>
      <c r="D90" s="192" t="s">
        <v>72</v>
      </c>
      <c r="E90" s="193" t="s">
        <v>120</v>
      </c>
      <c r="F90" s="193" t="s">
        <v>121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P91+P220+P231+P309+P342+P447</f>
        <v>0</v>
      </c>
      <c r="Q90" s="198"/>
      <c r="R90" s="199">
        <f>R91+R220+R231+R309+R342+R447</f>
        <v>3614.851600820999</v>
      </c>
      <c r="S90" s="198"/>
      <c r="T90" s="200">
        <f>T91+T220+T231+T309+T342+T447</f>
        <v>576.04499999999996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73</v>
      </c>
      <c r="AY90" s="201" t="s">
        <v>122</v>
      </c>
      <c r="BK90" s="203">
        <f>BK91+BK220+BK231+BK309+BK342+BK447</f>
        <v>0</v>
      </c>
    </row>
    <row r="91" s="12" customFormat="1" ht="22.8" customHeight="1">
      <c r="A91" s="12"/>
      <c r="B91" s="190"/>
      <c r="C91" s="191"/>
      <c r="D91" s="192" t="s">
        <v>72</v>
      </c>
      <c r="E91" s="204" t="s">
        <v>81</v>
      </c>
      <c r="F91" s="204" t="s">
        <v>123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SUM(P92:P219)</f>
        <v>0</v>
      </c>
      <c r="Q91" s="198"/>
      <c r="R91" s="199">
        <f>SUM(R92:R219)</f>
        <v>155.24468510000003</v>
      </c>
      <c r="S91" s="198"/>
      <c r="T91" s="200">
        <f>SUM(T92:T219)</f>
        <v>554.67499999999995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81</v>
      </c>
      <c r="AY91" s="201" t="s">
        <v>122</v>
      </c>
      <c r="BK91" s="203">
        <f>SUM(BK92:BK219)</f>
        <v>0</v>
      </c>
    </row>
    <row r="92" s="2" customFormat="1" ht="24.15" customHeight="1">
      <c r="A92" s="40"/>
      <c r="B92" s="41"/>
      <c r="C92" s="206" t="s">
        <v>81</v>
      </c>
      <c r="D92" s="206" t="s">
        <v>124</v>
      </c>
      <c r="E92" s="207" t="s">
        <v>125</v>
      </c>
      <c r="F92" s="208" t="s">
        <v>126</v>
      </c>
      <c r="G92" s="209" t="s">
        <v>127</v>
      </c>
      <c r="H92" s="210">
        <v>20</v>
      </c>
      <c r="I92" s="211"/>
      <c r="J92" s="212">
        <f>ROUND(I92*H92,2)</f>
        <v>0</v>
      </c>
      <c r="K92" s="208" t="s">
        <v>128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129</v>
      </c>
      <c r="AT92" s="217" t="s">
        <v>124</v>
      </c>
      <c r="AU92" s="217" t="s">
        <v>83</v>
      </c>
      <c r="AY92" s="19" t="s">
        <v>122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129</v>
      </c>
      <c r="BM92" s="217" t="s">
        <v>130</v>
      </c>
    </row>
    <row r="93" s="2" customFormat="1">
      <c r="A93" s="40"/>
      <c r="B93" s="41"/>
      <c r="C93" s="42"/>
      <c r="D93" s="219" t="s">
        <v>131</v>
      </c>
      <c r="E93" s="42"/>
      <c r="F93" s="220" t="s">
        <v>132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131</v>
      </c>
      <c r="AU93" s="19" t="s">
        <v>83</v>
      </c>
    </row>
    <row r="94" s="13" customFormat="1">
      <c r="A94" s="13"/>
      <c r="B94" s="224"/>
      <c r="C94" s="225"/>
      <c r="D94" s="226" t="s">
        <v>133</v>
      </c>
      <c r="E94" s="227" t="s">
        <v>19</v>
      </c>
      <c r="F94" s="228" t="s">
        <v>134</v>
      </c>
      <c r="G94" s="225"/>
      <c r="H94" s="229">
        <v>20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133</v>
      </c>
      <c r="AU94" s="235" t="s">
        <v>83</v>
      </c>
      <c r="AV94" s="13" t="s">
        <v>83</v>
      </c>
      <c r="AW94" s="13" t="s">
        <v>35</v>
      </c>
      <c r="AX94" s="13" t="s">
        <v>81</v>
      </c>
      <c r="AY94" s="235" t="s">
        <v>122</v>
      </c>
    </row>
    <row r="95" s="2" customFormat="1" ht="16.5" customHeight="1">
      <c r="A95" s="40"/>
      <c r="B95" s="41"/>
      <c r="C95" s="206" t="s">
        <v>83</v>
      </c>
      <c r="D95" s="206" t="s">
        <v>124</v>
      </c>
      <c r="E95" s="207" t="s">
        <v>135</v>
      </c>
      <c r="F95" s="208" t="s">
        <v>136</v>
      </c>
      <c r="G95" s="209" t="s">
        <v>127</v>
      </c>
      <c r="H95" s="210">
        <v>548</v>
      </c>
      <c r="I95" s="211"/>
      <c r="J95" s="212">
        <f>ROUND(I95*H95,2)</f>
        <v>0</v>
      </c>
      <c r="K95" s="208" t="s">
        <v>128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129</v>
      </c>
      <c r="AT95" s="217" t="s">
        <v>124</v>
      </c>
      <c r="AU95" s="217" t="s">
        <v>83</v>
      </c>
      <c r="AY95" s="19" t="s">
        <v>122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129</v>
      </c>
      <c r="BM95" s="217" t="s">
        <v>137</v>
      </c>
    </row>
    <row r="96" s="2" customFormat="1">
      <c r="A96" s="40"/>
      <c r="B96" s="41"/>
      <c r="C96" s="42"/>
      <c r="D96" s="219" t="s">
        <v>131</v>
      </c>
      <c r="E96" s="42"/>
      <c r="F96" s="220" t="s">
        <v>138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131</v>
      </c>
      <c r="AU96" s="19" t="s">
        <v>83</v>
      </c>
    </row>
    <row r="97" s="14" customFormat="1">
      <c r="A97" s="14"/>
      <c r="B97" s="236"/>
      <c r="C97" s="237"/>
      <c r="D97" s="226" t="s">
        <v>133</v>
      </c>
      <c r="E97" s="238" t="s">
        <v>19</v>
      </c>
      <c r="F97" s="239" t="s">
        <v>139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133</v>
      </c>
      <c r="AU97" s="245" t="s">
        <v>83</v>
      </c>
      <c r="AV97" s="14" t="s">
        <v>81</v>
      </c>
      <c r="AW97" s="14" t="s">
        <v>35</v>
      </c>
      <c r="AX97" s="14" t="s">
        <v>73</v>
      </c>
      <c r="AY97" s="245" t="s">
        <v>122</v>
      </c>
    </row>
    <row r="98" s="13" customFormat="1">
      <c r="A98" s="13"/>
      <c r="B98" s="224"/>
      <c r="C98" s="225"/>
      <c r="D98" s="226" t="s">
        <v>133</v>
      </c>
      <c r="E98" s="227" t="s">
        <v>19</v>
      </c>
      <c r="F98" s="228" t="s">
        <v>140</v>
      </c>
      <c r="G98" s="225"/>
      <c r="H98" s="229">
        <v>548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133</v>
      </c>
      <c r="AU98" s="235" t="s">
        <v>83</v>
      </c>
      <c r="AV98" s="13" t="s">
        <v>83</v>
      </c>
      <c r="AW98" s="13" t="s">
        <v>35</v>
      </c>
      <c r="AX98" s="13" t="s">
        <v>81</v>
      </c>
      <c r="AY98" s="235" t="s">
        <v>122</v>
      </c>
    </row>
    <row r="99" s="2" customFormat="1" ht="21.75" customHeight="1">
      <c r="A99" s="40"/>
      <c r="B99" s="41"/>
      <c r="C99" s="206" t="s">
        <v>141</v>
      </c>
      <c r="D99" s="206" t="s">
        <v>124</v>
      </c>
      <c r="E99" s="207" t="s">
        <v>142</v>
      </c>
      <c r="F99" s="208" t="s">
        <v>143</v>
      </c>
      <c r="G99" s="209" t="s">
        <v>144</v>
      </c>
      <c r="H99" s="210">
        <v>1</v>
      </c>
      <c r="I99" s="211"/>
      <c r="J99" s="212">
        <f>ROUND(I99*H99,2)</f>
        <v>0</v>
      </c>
      <c r="K99" s="208" t="s">
        <v>128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129</v>
      </c>
      <c r="AT99" s="217" t="s">
        <v>124</v>
      </c>
      <c r="AU99" s="217" t="s">
        <v>83</v>
      </c>
      <c r="AY99" s="19" t="s">
        <v>122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129</v>
      </c>
      <c r="BM99" s="217" t="s">
        <v>145</v>
      </c>
    </row>
    <row r="100" s="2" customFormat="1">
      <c r="A100" s="40"/>
      <c r="B100" s="41"/>
      <c r="C100" s="42"/>
      <c r="D100" s="219" t="s">
        <v>131</v>
      </c>
      <c r="E100" s="42"/>
      <c r="F100" s="220" t="s">
        <v>146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131</v>
      </c>
      <c r="AU100" s="19" t="s">
        <v>83</v>
      </c>
    </row>
    <row r="101" s="2" customFormat="1" ht="16.5" customHeight="1">
      <c r="A101" s="40"/>
      <c r="B101" s="41"/>
      <c r="C101" s="206" t="s">
        <v>129</v>
      </c>
      <c r="D101" s="206" t="s">
        <v>124</v>
      </c>
      <c r="E101" s="207" t="s">
        <v>147</v>
      </c>
      <c r="F101" s="208" t="s">
        <v>148</v>
      </c>
      <c r="G101" s="209" t="s">
        <v>144</v>
      </c>
      <c r="H101" s="210">
        <v>1</v>
      </c>
      <c r="I101" s="211"/>
      <c r="J101" s="212">
        <f>ROUND(I101*H101,2)</f>
        <v>0</v>
      </c>
      <c r="K101" s="208" t="s">
        <v>128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129</v>
      </c>
      <c r="AT101" s="217" t="s">
        <v>124</v>
      </c>
      <c r="AU101" s="217" t="s">
        <v>83</v>
      </c>
      <c r="AY101" s="19" t="s">
        <v>122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129</v>
      </c>
      <c r="BM101" s="217" t="s">
        <v>149</v>
      </c>
    </row>
    <row r="102" s="2" customFormat="1">
      <c r="A102" s="40"/>
      <c r="B102" s="41"/>
      <c r="C102" s="42"/>
      <c r="D102" s="219" t="s">
        <v>131</v>
      </c>
      <c r="E102" s="42"/>
      <c r="F102" s="220" t="s">
        <v>150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131</v>
      </c>
      <c r="AU102" s="19" t="s">
        <v>83</v>
      </c>
    </row>
    <row r="103" s="2" customFormat="1" ht="37.8" customHeight="1">
      <c r="A103" s="40"/>
      <c r="B103" s="41"/>
      <c r="C103" s="206" t="s">
        <v>151</v>
      </c>
      <c r="D103" s="206" t="s">
        <v>124</v>
      </c>
      <c r="E103" s="207" t="s">
        <v>152</v>
      </c>
      <c r="F103" s="208" t="s">
        <v>153</v>
      </c>
      <c r="G103" s="209" t="s">
        <v>127</v>
      </c>
      <c r="H103" s="210">
        <v>200</v>
      </c>
      <c r="I103" s="211"/>
      <c r="J103" s="212">
        <f>ROUND(I103*H103,2)</f>
        <v>0</v>
      </c>
      <c r="K103" s="208" t="s">
        <v>128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0.255</v>
      </c>
      <c r="T103" s="216">
        <f>S103*H103</f>
        <v>51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129</v>
      </c>
      <c r="AT103" s="217" t="s">
        <v>124</v>
      </c>
      <c r="AU103" s="217" t="s">
        <v>83</v>
      </c>
      <c r="AY103" s="19" t="s">
        <v>122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129</v>
      </c>
      <c r="BM103" s="217" t="s">
        <v>154</v>
      </c>
    </row>
    <row r="104" s="2" customFormat="1">
      <c r="A104" s="40"/>
      <c r="B104" s="41"/>
      <c r="C104" s="42"/>
      <c r="D104" s="219" t="s">
        <v>131</v>
      </c>
      <c r="E104" s="42"/>
      <c r="F104" s="220" t="s">
        <v>155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131</v>
      </c>
      <c r="AU104" s="19" t="s">
        <v>83</v>
      </c>
    </row>
    <row r="105" s="14" customFormat="1">
      <c r="A105" s="14"/>
      <c r="B105" s="236"/>
      <c r="C105" s="237"/>
      <c r="D105" s="226" t="s">
        <v>133</v>
      </c>
      <c r="E105" s="238" t="s">
        <v>19</v>
      </c>
      <c r="F105" s="239" t="s">
        <v>139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133</v>
      </c>
      <c r="AU105" s="245" t="s">
        <v>83</v>
      </c>
      <c r="AV105" s="14" t="s">
        <v>81</v>
      </c>
      <c r="AW105" s="14" t="s">
        <v>35</v>
      </c>
      <c r="AX105" s="14" t="s">
        <v>73</v>
      </c>
      <c r="AY105" s="245" t="s">
        <v>122</v>
      </c>
    </row>
    <row r="106" s="13" customFormat="1">
      <c r="A106" s="13"/>
      <c r="B106" s="224"/>
      <c r="C106" s="225"/>
      <c r="D106" s="226" t="s">
        <v>133</v>
      </c>
      <c r="E106" s="227" t="s">
        <v>19</v>
      </c>
      <c r="F106" s="228" t="s">
        <v>156</v>
      </c>
      <c r="G106" s="225"/>
      <c r="H106" s="229">
        <v>200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133</v>
      </c>
      <c r="AU106" s="235" t="s">
        <v>83</v>
      </c>
      <c r="AV106" s="13" t="s">
        <v>83</v>
      </c>
      <c r="AW106" s="13" t="s">
        <v>35</v>
      </c>
      <c r="AX106" s="13" t="s">
        <v>81</v>
      </c>
      <c r="AY106" s="235" t="s">
        <v>122</v>
      </c>
    </row>
    <row r="107" s="2" customFormat="1" ht="37.8" customHeight="1">
      <c r="A107" s="40"/>
      <c r="B107" s="41"/>
      <c r="C107" s="206" t="s">
        <v>157</v>
      </c>
      <c r="D107" s="206" t="s">
        <v>124</v>
      </c>
      <c r="E107" s="207" t="s">
        <v>158</v>
      </c>
      <c r="F107" s="208" t="s">
        <v>159</v>
      </c>
      <c r="G107" s="209" t="s">
        <v>127</v>
      </c>
      <c r="H107" s="210">
        <v>26</v>
      </c>
      <c r="I107" s="211"/>
      <c r="J107" s="212">
        <f>ROUND(I107*H107,2)</f>
        <v>0</v>
      </c>
      <c r="K107" s="208" t="s">
        <v>128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0.26000000000000001</v>
      </c>
      <c r="T107" s="216">
        <f>S107*H107</f>
        <v>6.7599999999999998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129</v>
      </c>
      <c r="AT107" s="217" t="s">
        <v>124</v>
      </c>
      <c r="AU107" s="217" t="s">
        <v>83</v>
      </c>
      <c r="AY107" s="19" t="s">
        <v>122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129</v>
      </c>
      <c r="BM107" s="217" t="s">
        <v>160</v>
      </c>
    </row>
    <row r="108" s="2" customFormat="1">
      <c r="A108" s="40"/>
      <c r="B108" s="41"/>
      <c r="C108" s="42"/>
      <c r="D108" s="219" t="s">
        <v>131</v>
      </c>
      <c r="E108" s="42"/>
      <c r="F108" s="220" t="s">
        <v>161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131</v>
      </c>
      <c r="AU108" s="19" t="s">
        <v>83</v>
      </c>
    </row>
    <row r="109" s="14" customFormat="1">
      <c r="A109" s="14"/>
      <c r="B109" s="236"/>
      <c r="C109" s="237"/>
      <c r="D109" s="226" t="s">
        <v>133</v>
      </c>
      <c r="E109" s="238" t="s">
        <v>19</v>
      </c>
      <c r="F109" s="239" t="s">
        <v>162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133</v>
      </c>
      <c r="AU109" s="245" t="s">
        <v>83</v>
      </c>
      <c r="AV109" s="14" t="s">
        <v>81</v>
      </c>
      <c r="AW109" s="14" t="s">
        <v>35</v>
      </c>
      <c r="AX109" s="14" t="s">
        <v>73</v>
      </c>
      <c r="AY109" s="245" t="s">
        <v>122</v>
      </c>
    </row>
    <row r="110" s="13" customFormat="1">
      <c r="A110" s="13"/>
      <c r="B110" s="224"/>
      <c r="C110" s="225"/>
      <c r="D110" s="226" t="s">
        <v>133</v>
      </c>
      <c r="E110" s="227" t="s">
        <v>19</v>
      </c>
      <c r="F110" s="228" t="s">
        <v>163</v>
      </c>
      <c r="G110" s="225"/>
      <c r="H110" s="229">
        <v>26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133</v>
      </c>
      <c r="AU110" s="235" t="s">
        <v>83</v>
      </c>
      <c r="AV110" s="13" t="s">
        <v>83</v>
      </c>
      <c r="AW110" s="13" t="s">
        <v>35</v>
      </c>
      <c r="AX110" s="13" t="s">
        <v>73</v>
      </c>
      <c r="AY110" s="235" t="s">
        <v>122</v>
      </c>
    </row>
    <row r="111" s="15" customFormat="1">
      <c r="A111" s="15"/>
      <c r="B111" s="246"/>
      <c r="C111" s="247"/>
      <c r="D111" s="226" t="s">
        <v>133</v>
      </c>
      <c r="E111" s="248" t="s">
        <v>19</v>
      </c>
      <c r="F111" s="249" t="s">
        <v>164</v>
      </c>
      <c r="G111" s="247"/>
      <c r="H111" s="250">
        <v>26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133</v>
      </c>
      <c r="AU111" s="256" t="s">
        <v>83</v>
      </c>
      <c r="AV111" s="15" t="s">
        <v>129</v>
      </c>
      <c r="AW111" s="15" t="s">
        <v>35</v>
      </c>
      <c r="AX111" s="15" t="s">
        <v>81</v>
      </c>
      <c r="AY111" s="256" t="s">
        <v>122</v>
      </c>
    </row>
    <row r="112" s="2" customFormat="1" ht="33" customHeight="1">
      <c r="A112" s="40"/>
      <c r="B112" s="41"/>
      <c r="C112" s="206" t="s">
        <v>165</v>
      </c>
      <c r="D112" s="206" t="s">
        <v>124</v>
      </c>
      <c r="E112" s="207" t="s">
        <v>166</v>
      </c>
      <c r="F112" s="208" t="s">
        <v>167</v>
      </c>
      <c r="G112" s="209" t="s">
        <v>127</v>
      </c>
      <c r="H112" s="210">
        <v>1935</v>
      </c>
      <c r="I112" s="211"/>
      <c r="J112" s="212">
        <f>ROUND(I112*H112,2)</f>
        <v>0</v>
      </c>
      <c r="K112" s="208" t="s">
        <v>128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0.22</v>
      </c>
      <c r="T112" s="216">
        <f>S112*H112</f>
        <v>425.69999999999999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129</v>
      </c>
      <c r="AT112" s="217" t="s">
        <v>124</v>
      </c>
      <c r="AU112" s="217" t="s">
        <v>83</v>
      </c>
      <c r="AY112" s="19" t="s">
        <v>122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129</v>
      </c>
      <c r="BM112" s="217" t="s">
        <v>168</v>
      </c>
    </row>
    <row r="113" s="2" customFormat="1">
      <c r="A113" s="40"/>
      <c r="B113" s="41"/>
      <c r="C113" s="42"/>
      <c r="D113" s="219" t="s">
        <v>131</v>
      </c>
      <c r="E113" s="42"/>
      <c r="F113" s="220" t="s">
        <v>169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131</v>
      </c>
      <c r="AU113" s="19" t="s">
        <v>83</v>
      </c>
    </row>
    <row r="114" s="14" customFormat="1">
      <c r="A114" s="14"/>
      <c r="B114" s="236"/>
      <c r="C114" s="237"/>
      <c r="D114" s="226" t="s">
        <v>133</v>
      </c>
      <c r="E114" s="238" t="s">
        <v>19</v>
      </c>
      <c r="F114" s="239" t="s">
        <v>139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133</v>
      </c>
      <c r="AU114" s="245" t="s">
        <v>83</v>
      </c>
      <c r="AV114" s="14" t="s">
        <v>81</v>
      </c>
      <c r="AW114" s="14" t="s">
        <v>35</v>
      </c>
      <c r="AX114" s="14" t="s">
        <v>73</v>
      </c>
      <c r="AY114" s="245" t="s">
        <v>122</v>
      </c>
    </row>
    <row r="115" s="13" customFormat="1">
      <c r="A115" s="13"/>
      <c r="B115" s="224"/>
      <c r="C115" s="225"/>
      <c r="D115" s="226" t="s">
        <v>133</v>
      </c>
      <c r="E115" s="227" t="s">
        <v>19</v>
      </c>
      <c r="F115" s="228" t="s">
        <v>170</v>
      </c>
      <c r="G115" s="225"/>
      <c r="H115" s="229">
        <v>1935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133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122</v>
      </c>
    </row>
    <row r="116" s="15" customFormat="1">
      <c r="A116" s="15"/>
      <c r="B116" s="246"/>
      <c r="C116" s="247"/>
      <c r="D116" s="226" t="s">
        <v>133</v>
      </c>
      <c r="E116" s="248" t="s">
        <v>19</v>
      </c>
      <c r="F116" s="249" t="s">
        <v>164</v>
      </c>
      <c r="G116" s="247"/>
      <c r="H116" s="250">
        <v>1935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133</v>
      </c>
      <c r="AU116" s="256" t="s">
        <v>83</v>
      </c>
      <c r="AV116" s="15" t="s">
        <v>129</v>
      </c>
      <c r="AW116" s="15" t="s">
        <v>35</v>
      </c>
      <c r="AX116" s="15" t="s">
        <v>81</v>
      </c>
      <c r="AY116" s="256" t="s">
        <v>122</v>
      </c>
    </row>
    <row r="117" s="2" customFormat="1" ht="24.15" customHeight="1">
      <c r="A117" s="40"/>
      <c r="B117" s="41"/>
      <c r="C117" s="206" t="s">
        <v>171</v>
      </c>
      <c r="D117" s="206" t="s">
        <v>124</v>
      </c>
      <c r="E117" s="207" t="s">
        <v>172</v>
      </c>
      <c r="F117" s="208" t="s">
        <v>173</v>
      </c>
      <c r="G117" s="209" t="s">
        <v>174</v>
      </c>
      <c r="H117" s="210">
        <v>13</v>
      </c>
      <c r="I117" s="211"/>
      <c r="J117" s="212">
        <f>ROUND(I117*H117,2)</f>
        <v>0</v>
      </c>
      <c r="K117" s="208" t="s">
        <v>128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0.28999999999999998</v>
      </c>
      <c r="T117" s="216">
        <f>S117*H117</f>
        <v>3.7699999999999996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129</v>
      </c>
      <c r="AT117" s="217" t="s">
        <v>124</v>
      </c>
      <c r="AU117" s="217" t="s">
        <v>83</v>
      </c>
      <c r="AY117" s="19" t="s">
        <v>122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129</v>
      </c>
      <c r="BM117" s="217" t="s">
        <v>175</v>
      </c>
    </row>
    <row r="118" s="2" customFormat="1">
      <c r="A118" s="40"/>
      <c r="B118" s="41"/>
      <c r="C118" s="42"/>
      <c r="D118" s="219" t="s">
        <v>131</v>
      </c>
      <c r="E118" s="42"/>
      <c r="F118" s="220" t="s">
        <v>176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131</v>
      </c>
      <c r="AU118" s="19" t="s">
        <v>83</v>
      </c>
    </row>
    <row r="119" s="13" customFormat="1">
      <c r="A119" s="13"/>
      <c r="B119" s="224"/>
      <c r="C119" s="225"/>
      <c r="D119" s="226" t="s">
        <v>133</v>
      </c>
      <c r="E119" s="227" t="s">
        <v>19</v>
      </c>
      <c r="F119" s="228" t="s">
        <v>177</v>
      </c>
      <c r="G119" s="225"/>
      <c r="H119" s="229">
        <v>13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133</v>
      </c>
      <c r="AU119" s="235" t="s">
        <v>83</v>
      </c>
      <c r="AV119" s="13" t="s">
        <v>83</v>
      </c>
      <c r="AW119" s="13" t="s">
        <v>35</v>
      </c>
      <c r="AX119" s="13" t="s">
        <v>81</v>
      </c>
      <c r="AY119" s="235" t="s">
        <v>122</v>
      </c>
    </row>
    <row r="120" s="2" customFormat="1" ht="24.15" customHeight="1">
      <c r="A120" s="40"/>
      <c r="B120" s="41"/>
      <c r="C120" s="206" t="s">
        <v>178</v>
      </c>
      <c r="D120" s="206" t="s">
        <v>124</v>
      </c>
      <c r="E120" s="207" t="s">
        <v>179</v>
      </c>
      <c r="F120" s="208" t="s">
        <v>180</v>
      </c>
      <c r="G120" s="209" t="s">
        <v>174</v>
      </c>
      <c r="H120" s="210">
        <v>329</v>
      </c>
      <c r="I120" s="211"/>
      <c r="J120" s="212">
        <f>ROUND(I120*H120,2)</f>
        <v>0</v>
      </c>
      <c r="K120" s="208" t="s">
        <v>128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0.20499999999999999</v>
      </c>
      <c r="T120" s="216">
        <f>S120*H120</f>
        <v>67.444999999999993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129</v>
      </c>
      <c r="AT120" s="217" t="s">
        <v>124</v>
      </c>
      <c r="AU120" s="217" t="s">
        <v>83</v>
      </c>
      <c r="AY120" s="19" t="s">
        <v>122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129</v>
      </c>
      <c r="BM120" s="217" t="s">
        <v>181</v>
      </c>
    </row>
    <row r="121" s="2" customFormat="1">
      <c r="A121" s="40"/>
      <c r="B121" s="41"/>
      <c r="C121" s="42"/>
      <c r="D121" s="219" t="s">
        <v>131</v>
      </c>
      <c r="E121" s="42"/>
      <c r="F121" s="220" t="s">
        <v>182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131</v>
      </c>
      <c r="AU121" s="19" t="s">
        <v>83</v>
      </c>
    </row>
    <row r="122" s="14" customFormat="1">
      <c r="A122" s="14"/>
      <c r="B122" s="236"/>
      <c r="C122" s="237"/>
      <c r="D122" s="226" t="s">
        <v>133</v>
      </c>
      <c r="E122" s="238" t="s">
        <v>19</v>
      </c>
      <c r="F122" s="239" t="s">
        <v>139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133</v>
      </c>
      <c r="AU122" s="245" t="s">
        <v>83</v>
      </c>
      <c r="AV122" s="14" t="s">
        <v>81</v>
      </c>
      <c r="AW122" s="14" t="s">
        <v>35</v>
      </c>
      <c r="AX122" s="14" t="s">
        <v>73</v>
      </c>
      <c r="AY122" s="245" t="s">
        <v>122</v>
      </c>
    </row>
    <row r="123" s="13" customFormat="1">
      <c r="A123" s="13"/>
      <c r="B123" s="224"/>
      <c r="C123" s="225"/>
      <c r="D123" s="226" t="s">
        <v>133</v>
      </c>
      <c r="E123" s="227" t="s">
        <v>19</v>
      </c>
      <c r="F123" s="228" t="s">
        <v>183</v>
      </c>
      <c r="G123" s="225"/>
      <c r="H123" s="229">
        <v>329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133</v>
      </c>
      <c r="AU123" s="235" t="s">
        <v>83</v>
      </c>
      <c r="AV123" s="13" t="s">
        <v>83</v>
      </c>
      <c r="AW123" s="13" t="s">
        <v>35</v>
      </c>
      <c r="AX123" s="13" t="s">
        <v>81</v>
      </c>
      <c r="AY123" s="235" t="s">
        <v>122</v>
      </c>
    </row>
    <row r="124" s="2" customFormat="1" ht="49.05" customHeight="1">
      <c r="A124" s="40"/>
      <c r="B124" s="41"/>
      <c r="C124" s="206" t="s">
        <v>184</v>
      </c>
      <c r="D124" s="206" t="s">
        <v>124</v>
      </c>
      <c r="E124" s="207" t="s">
        <v>185</v>
      </c>
      <c r="F124" s="208" t="s">
        <v>186</v>
      </c>
      <c r="G124" s="209" t="s">
        <v>174</v>
      </c>
      <c r="H124" s="210">
        <v>257</v>
      </c>
      <c r="I124" s="211"/>
      <c r="J124" s="212">
        <f>ROUND(I124*H124,2)</f>
        <v>0</v>
      </c>
      <c r="K124" s="208" t="s">
        <v>128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0.036904300000000001</v>
      </c>
      <c r="R124" s="215">
        <f>Q124*H124</f>
        <v>9.4844051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129</v>
      </c>
      <c r="AT124" s="217" t="s">
        <v>124</v>
      </c>
      <c r="AU124" s="217" t="s">
        <v>83</v>
      </c>
      <c r="AY124" s="19" t="s">
        <v>122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129</v>
      </c>
      <c r="BM124" s="217" t="s">
        <v>187</v>
      </c>
    </row>
    <row r="125" s="2" customFormat="1">
      <c r="A125" s="40"/>
      <c r="B125" s="41"/>
      <c r="C125" s="42"/>
      <c r="D125" s="219" t="s">
        <v>131</v>
      </c>
      <c r="E125" s="42"/>
      <c r="F125" s="220" t="s">
        <v>188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131</v>
      </c>
      <c r="AU125" s="19" t="s">
        <v>83</v>
      </c>
    </row>
    <row r="126" s="14" customFormat="1">
      <c r="A126" s="14"/>
      <c r="B126" s="236"/>
      <c r="C126" s="237"/>
      <c r="D126" s="226" t="s">
        <v>133</v>
      </c>
      <c r="E126" s="238" t="s">
        <v>19</v>
      </c>
      <c r="F126" s="239" t="s">
        <v>162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133</v>
      </c>
      <c r="AU126" s="245" t="s">
        <v>83</v>
      </c>
      <c r="AV126" s="14" t="s">
        <v>81</v>
      </c>
      <c r="AW126" s="14" t="s">
        <v>35</v>
      </c>
      <c r="AX126" s="14" t="s">
        <v>73</v>
      </c>
      <c r="AY126" s="245" t="s">
        <v>122</v>
      </c>
    </row>
    <row r="127" s="13" customFormat="1">
      <c r="A127" s="13"/>
      <c r="B127" s="224"/>
      <c r="C127" s="225"/>
      <c r="D127" s="226" t="s">
        <v>133</v>
      </c>
      <c r="E127" s="227" t="s">
        <v>19</v>
      </c>
      <c r="F127" s="228" t="s">
        <v>189</v>
      </c>
      <c r="G127" s="225"/>
      <c r="H127" s="229">
        <v>257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133</v>
      </c>
      <c r="AU127" s="235" t="s">
        <v>83</v>
      </c>
      <c r="AV127" s="13" t="s">
        <v>83</v>
      </c>
      <c r="AW127" s="13" t="s">
        <v>35</v>
      </c>
      <c r="AX127" s="13" t="s">
        <v>81</v>
      </c>
      <c r="AY127" s="235" t="s">
        <v>122</v>
      </c>
    </row>
    <row r="128" s="2" customFormat="1" ht="24.15" customHeight="1">
      <c r="A128" s="40"/>
      <c r="B128" s="41"/>
      <c r="C128" s="206" t="s">
        <v>190</v>
      </c>
      <c r="D128" s="206" t="s">
        <v>124</v>
      </c>
      <c r="E128" s="207" t="s">
        <v>191</v>
      </c>
      <c r="F128" s="208" t="s">
        <v>192</v>
      </c>
      <c r="G128" s="209" t="s">
        <v>193</v>
      </c>
      <c r="H128" s="210">
        <v>51.399999999999999</v>
      </c>
      <c r="I128" s="211"/>
      <c r="J128" s="212">
        <f>ROUND(I128*H128,2)</f>
        <v>0</v>
      </c>
      <c r="K128" s="208" t="s">
        <v>128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129</v>
      </c>
      <c r="AT128" s="217" t="s">
        <v>124</v>
      </c>
      <c r="AU128" s="217" t="s">
        <v>83</v>
      </c>
      <c r="AY128" s="19" t="s">
        <v>122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129</v>
      </c>
      <c r="BM128" s="217" t="s">
        <v>194</v>
      </c>
    </row>
    <row r="129" s="2" customFormat="1">
      <c r="A129" s="40"/>
      <c r="B129" s="41"/>
      <c r="C129" s="42"/>
      <c r="D129" s="219" t="s">
        <v>131</v>
      </c>
      <c r="E129" s="42"/>
      <c r="F129" s="220" t="s">
        <v>195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131</v>
      </c>
      <c r="AU129" s="19" t="s">
        <v>83</v>
      </c>
    </row>
    <row r="130" s="13" customFormat="1">
      <c r="A130" s="13"/>
      <c r="B130" s="224"/>
      <c r="C130" s="225"/>
      <c r="D130" s="226" t="s">
        <v>133</v>
      </c>
      <c r="E130" s="227" t="s">
        <v>19</v>
      </c>
      <c r="F130" s="228" t="s">
        <v>196</v>
      </c>
      <c r="G130" s="225"/>
      <c r="H130" s="229">
        <v>51.399999999999999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133</v>
      </c>
      <c r="AU130" s="235" t="s">
        <v>83</v>
      </c>
      <c r="AV130" s="13" t="s">
        <v>83</v>
      </c>
      <c r="AW130" s="13" t="s">
        <v>35</v>
      </c>
      <c r="AX130" s="13" t="s">
        <v>81</v>
      </c>
      <c r="AY130" s="235" t="s">
        <v>122</v>
      </c>
    </row>
    <row r="131" s="2" customFormat="1" ht="21.75" customHeight="1">
      <c r="A131" s="40"/>
      <c r="B131" s="41"/>
      <c r="C131" s="206" t="s">
        <v>197</v>
      </c>
      <c r="D131" s="206" t="s">
        <v>124</v>
      </c>
      <c r="E131" s="207" t="s">
        <v>198</v>
      </c>
      <c r="F131" s="208" t="s">
        <v>199</v>
      </c>
      <c r="G131" s="209" t="s">
        <v>193</v>
      </c>
      <c r="H131" s="210">
        <v>2356.3699999999999</v>
      </c>
      <c r="I131" s="211"/>
      <c r="J131" s="212">
        <f>ROUND(I131*H131,2)</f>
        <v>0</v>
      </c>
      <c r="K131" s="208" t="s">
        <v>128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129</v>
      </c>
      <c r="AT131" s="217" t="s">
        <v>124</v>
      </c>
      <c r="AU131" s="217" t="s">
        <v>83</v>
      </c>
      <c r="AY131" s="19" t="s">
        <v>122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129</v>
      </c>
      <c r="BM131" s="217" t="s">
        <v>200</v>
      </c>
    </row>
    <row r="132" s="2" customFormat="1">
      <c r="A132" s="40"/>
      <c r="B132" s="41"/>
      <c r="C132" s="42"/>
      <c r="D132" s="219" t="s">
        <v>131</v>
      </c>
      <c r="E132" s="42"/>
      <c r="F132" s="220" t="s">
        <v>201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131</v>
      </c>
      <c r="AU132" s="19" t="s">
        <v>83</v>
      </c>
    </row>
    <row r="133" s="14" customFormat="1">
      <c r="A133" s="14"/>
      <c r="B133" s="236"/>
      <c r="C133" s="237"/>
      <c r="D133" s="226" t="s">
        <v>133</v>
      </c>
      <c r="E133" s="238" t="s">
        <v>19</v>
      </c>
      <c r="F133" s="239" t="s">
        <v>139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133</v>
      </c>
      <c r="AU133" s="245" t="s">
        <v>83</v>
      </c>
      <c r="AV133" s="14" t="s">
        <v>81</v>
      </c>
      <c r="AW133" s="14" t="s">
        <v>35</v>
      </c>
      <c r="AX133" s="14" t="s">
        <v>73</v>
      </c>
      <c r="AY133" s="245" t="s">
        <v>122</v>
      </c>
    </row>
    <row r="134" s="13" customFormat="1">
      <c r="A134" s="13"/>
      <c r="B134" s="224"/>
      <c r="C134" s="225"/>
      <c r="D134" s="226" t="s">
        <v>133</v>
      </c>
      <c r="E134" s="227" t="s">
        <v>19</v>
      </c>
      <c r="F134" s="228" t="s">
        <v>202</v>
      </c>
      <c r="G134" s="225"/>
      <c r="H134" s="229">
        <v>159.25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133</v>
      </c>
      <c r="AU134" s="235" t="s">
        <v>83</v>
      </c>
      <c r="AV134" s="13" t="s">
        <v>83</v>
      </c>
      <c r="AW134" s="13" t="s">
        <v>35</v>
      </c>
      <c r="AX134" s="13" t="s">
        <v>73</v>
      </c>
      <c r="AY134" s="235" t="s">
        <v>122</v>
      </c>
    </row>
    <row r="135" s="13" customFormat="1">
      <c r="A135" s="13"/>
      <c r="B135" s="224"/>
      <c r="C135" s="225"/>
      <c r="D135" s="226" t="s">
        <v>133</v>
      </c>
      <c r="E135" s="227" t="s">
        <v>19</v>
      </c>
      <c r="F135" s="228" t="s">
        <v>203</v>
      </c>
      <c r="G135" s="225"/>
      <c r="H135" s="229">
        <v>126.72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133</v>
      </c>
      <c r="AU135" s="235" t="s">
        <v>83</v>
      </c>
      <c r="AV135" s="13" t="s">
        <v>83</v>
      </c>
      <c r="AW135" s="13" t="s">
        <v>35</v>
      </c>
      <c r="AX135" s="13" t="s">
        <v>73</v>
      </c>
      <c r="AY135" s="235" t="s">
        <v>122</v>
      </c>
    </row>
    <row r="136" s="13" customFormat="1">
      <c r="A136" s="13"/>
      <c r="B136" s="224"/>
      <c r="C136" s="225"/>
      <c r="D136" s="226" t="s">
        <v>133</v>
      </c>
      <c r="E136" s="227" t="s">
        <v>19</v>
      </c>
      <c r="F136" s="228" t="s">
        <v>204</v>
      </c>
      <c r="G136" s="225"/>
      <c r="H136" s="229">
        <v>961.64999999999998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133</v>
      </c>
      <c r="AU136" s="235" t="s">
        <v>83</v>
      </c>
      <c r="AV136" s="13" t="s">
        <v>83</v>
      </c>
      <c r="AW136" s="13" t="s">
        <v>35</v>
      </c>
      <c r="AX136" s="13" t="s">
        <v>73</v>
      </c>
      <c r="AY136" s="235" t="s">
        <v>122</v>
      </c>
    </row>
    <row r="137" s="14" customFormat="1">
      <c r="A137" s="14"/>
      <c r="B137" s="236"/>
      <c r="C137" s="237"/>
      <c r="D137" s="226" t="s">
        <v>133</v>
      </c>
      <c r="E137" s="238" t="s">
        <v>19</v>
      </c>
      <c r="F137" s="239" t="s">
        <v>205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133</v>
      </c>
      <c r="AU137" s="245" t="s">
        <v>83</v>
      </c>
      <c r="AV137" s="14" t="s">
        <v>81</v>
      </c>
      <c r="AW137" s="14" t="s">
        <v>35</v>
      </c>
      <c r="AX137" s="14" t="s">
        <v>73</v>
      </c>
      <c r="AY137" s="245" t="s">
        <v>122</v>
      </c>
    </row>
    <row r="138" s="16" customFormat="1">
      <c r="A138" s="16"/>
      <c r="B138" s="257"/>
      <c r="C138" s="258"/>
      <c r="D138" s="226" t="s">
        <v>133</v>
      </c>
      <c r="E138" s="259" t="s">
        <v>19</v>
      </c>
      <c r="F138" s="260" t="s">
        <v>206</v>
      </c>
      <c r="G138" s="258"/>
      <c r="H138" s="261">
        <v>1247.6199999999999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67" t="s">
        <v>133</v>
      </c>
      <c r="AU138" s="267" t="s">
        <v>83</v>
      </c>
      <c r="AV138" s="16" t="s">
        <v>141</v>
      </c>
      <c r="AW138" s="16" t="s">
        <v>35</v>
      </c>
      <c r="AX138" s="16" t="s">
        <v>73</v>
      </c>
      <c r="AY138" s="267" t="s">
        <v>122</v>
      </c>
    </row>
    <row r="139" s="14" customFormat="1">
      <c r="A139" s="14"/>
      <c r="B139" s="236"/>
      <c r="C139" s="237"/>
      <c r="D139" s="226" t="s">
        <v>133</v>
      </c>
      <c r="E139" s="238" t="s">
        <v>19</v>
      </c>
      <c r="F139" s="239" t="s">
        <v>207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133</v>
      </c>
      <c r="AU139" s="245" t="s">
        <v>83</v>
      </c>
      <c r="AV139" s="14" t="s">
        <v>81</v>
      </c>
      <c r="AW139" s="14" t="s">
        <v>35</v>
      </c>
      <c r="AX139" s="14" t="s">
        <v>73</v>
      </c>
      <c r="AY139" s="245" t="s">
        <v>122</v>
      </c>
    </row>
    <row r="140" s="13" customFormat="1">
      <c r="A140" s="13"/>
      <c r="B140" s="224"/>
      <c r="C140" s="225"/>
      <c r="D140" s="226" t="s">
        <v>133</v>
      </c>
      <c r="E140" s="227" t="s">
        <v>19</v>
      </c>
      <c r="F140" s="228" t="s">
        <v>208</v>
      </c>
      <c r="G140" s="225"/>
      <c r="H140" s="229">
        <v>95.549999999999997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133</v>
      </c>
      <c r="AU140" s="235" t="s">
        <v>83</v>
      </c>
      <c r="AV140" s="13" t="s">
        <v>83</v>
      </c>
      <c r="AW140" s="13" t="s">
        <v>35</v>
      </c>
      <c r="AX140" s="13" t="s">
        <v>73</v>
      </c>
      <c r="AY140" s="235" t="s">
        <v>122</v>
      </c>
    </row>
    <row r="141" s="13" customFormat="1">
      <c r="A141" s="13"/>
      <c r="B141" s="224"/>
      <c r="C141" s="225"/>
      <c r="D141" s="226" t="s">
        <v>133</v>
      </c>
      <c r="E141" s="227" t="s">
        <v>19</v>
      </c>
      <c r="F141" s="228" t="s">
        <v>209</v>
      </c>
      <c r="G141" s="225"/>
      <c r="H141" s="229">
        <v>158.40000000000001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133</v>
      </c>
      <c r="AU141" s="235" t="s">
        <v>83</v>
      </c>
      <c r="AV141" s="13" t="s">
        <v>83</v>
      </c>
      <c r="AW141" s="13" t="s">
        <v>35</v>
      </c>
      <c r="AX141" s="13" t="s">
        <v>73</v>
      </c>
      <c r="AY141" s="235" t="s">
        <v>122</v>
      </c>
    </row>
    <row r="142" s="13" customFormat="1">
      <c r="A142" s="13"/>
      <c r="B142" s="224"/>
      <c r="C142" s="225"/>
      <c r="D142" s="226" t="s">
        <v>133</v>
      </c>
      <c r="E142" s="227" t="s">
        <v>19</v>
      </c>
      <c r="F142" s="228" t="s">
        <v>210</v>
      </c>
      <c r="G142" s="225"/>
      <c r="H142" s="229">
        <v>854.79999999999995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133</v>
      </c>
      <c r="AU142" s="235" t="s">
        <v>83</v>
      </c>
      <c r="AV142" s="13" t="s">
        <v>83</v>
      </c>
      <c r="AW142" s="13" t="s">
        <v>35</v>
      </c>
      <c r="AX142" s="13" t="s">
        <v>73</v>
      </c>
      <c r="AY142" s="235" t="s">
        <v>122</v>
      </c>
    </row>
    <row r="143" s="16" customFormat="1">
      <c r="A143" s="16"/>
      <c r="B143" s="257"/>
      <c r="C143" s="258"/>
      <c r="D143" s="226" t="s">
        <v>133</v>
      </c>
      <c r="E143" s="259" t="s">
        <v>19</v>
      </c>
      <c r="F143" s="260" t="s">
        <v>206</v>
      </c>
      <c r="G143" s="258"/>
      <c r="H143" s="261">
        <v>1108.75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67" t="s">
        <v>133</v>
      </c>
      <c r="AU143" s="267" t="s">
        <v>83</v>
      </c>
      <c r="AV143" s="16" t="s">
        <v>141</v>
      </c>
      <c r="AW143" s="16" t="s">
        <v>35</v>
      </c>
      <c r="AX143" s="16" t="s">
        <v>73</v>
      </c>
      <c r="AY143" s="267" t="s">
        <v>122</v>
      </c>
    </row>
    <row r="144" s="15" customFormat="1">
      <c r="A144" s="15"/>
      <c r="B144" s="246"/>
      <c r="C144" s="247"/>
      <c r="D144" s="226" t="s">
        <v>133</v>
      </c>
      <c r="E144" s="248" t="s">
        <v>19</v>
      </c>
      <c r="F144" s="249" t="s">
        <v>164</v>
      </c>
      <c r="G144" s="247"/>
      <c r="H144" s="250">
        <v>2356.3699999999999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6" t="s">
        <v>133</v>
      </c>
      <c r="AU144" s="256" t="s">
        <v>83</v>
      </c>
      <c r="AV144" s="15" t="s">
        <v>129</v>
      </c>
      <c r="AW144" s="15" t="s">
        <v>35</v>
      </c>
      <c r="AX144" s="15" t="s">
        <v>81</v>
      </c>
      <c r="AY144" s="256" t="s">
        <v>122</v>
      </c>
    </row>
    <row r="145" s="2" customFormat="1" ht="33" customHeight="1">
      <c r="A145" s="40"/>
      <c r="B145" s="41"/>
      <c r="C145" s="206" t="s">
        <v>211</v>
      </c>
      <c r="D145" s="206" t="s">
        <v>124</v>
      </c>
      <c r="E145" s="207" t="s">
        <v>212</v>
      </c>
      <c r="F145" s="208" t="s">
        <v>213</v>
      </c>
      <c r="G145" s="209" t="s">
        <v>193</v>
      </c>
      <c r="H145" s="210">
        <v>4.3600000000000003</v>
      </c>
      <c r="I145" s="211"/>
      <c r="J145" s="212">
        <f>ROUND(I145*H145,2)</f>
        <v>0</v>
      </c>
      <c r="K145" s="208" t="s">
        <v>128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129</v>
      </c>
      <c r="AT145" s="217" t="s">
        <v>124</v>
      </c>
      <c r="AU145" s="217" t="s">
        <v>83</v>
      </c>
      <c r="AY145" s="19" t="s">
        <v>122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129</v>
      </c>
      <c r="BM145" s="217" t="s">
        <v>214</v>
      </c>
    </row>
    <row r="146" s="2" customFormat="1">
      <c r="A146" s="40"/>
      <c r="B146" s="41"/>
      <c r="C146" s="42"/>
      <c r="D146" s="219" t="s">
        <v>131</v>
      </c>
      <c r="E146" s="42"/>
      <c r="F146" s="220" t="s">
        <v>215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131</v>
      </c>
      <c r="AU146" s="19" t="s">
        <v>83</v>
      </c>
    </row>
    <row r="147" s="14" customFormat="1">
      <c r="A147" s="14"/>
      <c r="B147" s="236"/>
      <c r="C147" s="237"/>
      <c r="D147" s="226" t="s">
        <v>133</v>
      </c>
      <c r="E147" s="238" t="s">
        <v>19</v>
      </c>
      <c r="F147" s="239" t="s">
        <v>139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133</v>
      </c>
      <c r="AU147" s="245" t="s">
        <v>83</v>
      </c>
      <c r="AV147" s="14" t="s">
        <v>81</v>
      </c>
      <c r="AW147" s="14" t="s">
        <v>35</v>
      </c>
      <c r="AX147" s="14" t="s">
        <v>73</v>
      </c>
      <c r="AY147" s="245" t="s">
        <v>122</v>
      </c>
    </row>
    <row r="148" s="13" customFormat="1">
      <c r="A148" s="13"/>
      <c r="B148" s="224"/>
      <c r="C148" s="225"/>
      <c r="D148" s="226" t="s">
        <v>133</v>
      </c>
      <c r="E148" s="227" t="s">
        <v>19</v>
      </c>
      <c r="F148" s="228" t="s">
        <v>216</v>
      </c>
      <c r="G148" s="225"/>
      <c r="H148" s="229">
        <v>2.3599999999999999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133</v>
      </c>
      <c r="AU148" s="235" t="s">
        <v>83</v>
      </c>
      <c r="AV148" s="13" t="s">
        <v>83</v>
      </c>
      <c r="AW148" s="13" t="s">
        <v>35</v>
      </c>
      <c r="AX148" s="13" t="s">
        <v>73</v>
      </c>
      <c r="AY148" s="235" t="s">
        <v>122</v>
      </c>
    </row>
    <row r="149" s="13" customFormat="1">
      <c r="A149" s="13"/>
      <c r="B149" s="224"/>
      <c r="C149" s="225"/>
      <c r="D149" s="226" t="s">
        <v>133</v>
      </c>
      <c r="E149" s="227" t="s">
        <v>19</v>
      </c>
      <c r="F149" s="228" t="s">
        <v>217</v>
      </c>
      <c r="G149" s="225"/>
      <c r="H149" s="229">
        <v>2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133</v>
      </c>
      <c r="AU149" s="235" t="s">
        <v>83</v>
      </c>
      <c r="AV149" s="13" t="s">
        <v>83</v>
      </c>
      <c r="AW149" s="13" t="s">
        <v>35</v>
      </c>
      <c r="AX149" s="13" t="s">
        <v>73</v>
      </c>
      <c r="AY149" s="235" t="s">
        <v>122</v>
      </c>
    </row>
    <row r="150" s="15" customFormat="1">
      <c r="A150" s="15"/>
      <c r="B150" s="246"/>
      <c r="C150" s="247"/>
      <c r="D150" s="226" t="s">
        <v>133</v>
      </c>
      <c r="E150" s="248" t="s">
        <v>19</v>
      </c>
      <c r="F150" s="249" t="s">
        <v>164</v>
      </c>
      <c r="G150" s="247"/>
      <c r="H150" s="250">
        <v>4.3599999999999994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6" t="s">
        <v>133</v>
      </c>
      <c r="AU150" s="256" t="s">
        <v>83</v>
      </c>
      <c r="AV150" s="15" t="s">
        <v>129</v>
      </c>
      <c r="AW150" s="15" t="s">
        <v>35</v>
      </c>
      <c r="AX150" s="15" t="s">
        <v>81</v>
      </c>
      <c r="AY150" s="256" t="s">
        <v>122</v>
      </c>
    </row>
    <row r="151" s="2" customFormat="1" ht="24.15" customHeight="1">
      <c r="A151" s="40"/>
      <c r="B151" s="41"/>
      <c r="C151" s="206" t="s">
        <v>218</v>
      </c>
      <c r="D151" s="206" t="s">
        <v>124</v>
      </c>
      <c r="E151" s="207" t="s">
        <v>219</v>
      </c>
      <c r="F151" s="208" t="s">
        <v>220</v>
      </c>
      <c r="G151" s="209" t="s">
        <v>193</v>
      </c>
      <c r="H151" s="210">
        <v>73</v>
      </c>
      <c r="I151" s="211"/>
      <c r="J151" s="212">
        <f>ROUND(I151*H151,2)</f>
        <v>0</v>
      </c>
      <c r="K151" s="208" t="s">
        <v>128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129</v>
      </c>
      <c r="AT151" s="217" t="s">
        <v>124</v>
      </c>
      <c r="AU151" s="217" t="s">
        <v>83</v>
      </c>
      <c r="AY151" s="19" t="s">
        <v>122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129</v>
      </c>
      <c r="BM151" s="217" t="s">
        <v>221</v>
      </c>
    </row>
    <row r="152" s="2" customFormat="1">
      <c r="A152" s="40"/>
      <c r="B152" s="41"/>
      <c r="C152" s="42"/>
      <c r="D152" s="219" t="s">
        <v>131</v>
      </c>
      <c r="E152" s="42"/>
      <c r="F152" s="220" t="s">
        <v>222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131</v>
      </c>
      <c r="AU152" s="19" t="s">
        <v>83</v>
      </c>
    </row>
    <row r="153" s="14" customFormat="1">
      <c r="A153" s="14"/>
      <c r="B153" s="236"/>
      <c r="C153" s="237"/>
      <c r="D153" s="226" t="s">
        <v>133</v>
      </c>
      <c r="E153" s="238" t="s">
        <v>19</v>
      </c>
      <c r="F153" s="239" t="s">
        <v>139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133</v>
      </c>
      <c r="AU153" s="245" t="s">
        <v>83</v>
      </c>
      <c r="AV153" s="14" t="s">
        <v>81</v>
      </c>
      <c r="AW153" s="14" t="s">
        <v>35</v>
      </c>
      <c r="AX153" s="14" t="s">
        <v>73</v>
      </c>
      <c r="AY153" s="245" t="s">
        <v>122</v>
      </c>
    </row>
    <row r="154" s="13" customFormat="1">
      <c r="A154" s="13"/>
      <c r="B154" s="224"/>
      <c r="C154" s="225"/>
      <c r="D154" s="226" t="s">
        <v>133</v>
      </c>
      <c r="E154" s="227" t="s">
        <v>19</v>
      </c>
      <c r="F154" s="228" t="s">
        <v>223</v>
      </c>
      <c r="G154" s="225"/>
      <c r="H154" s="229">
        <v>73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133</v>
      </c>
      <c r="AU154" s="235" t="s">
        <v>83</v>
      </c>
      <c r="AV154" s="13" t="s">
        <v>83</v>
      </c>
      <c r="AW154" s="13" t="s">
        <v>35</v>
      </c>
      <c r="AX154" s="13" t="s">
        <v>81</v>
      </c>
      <c r="AY154" s="235" t="s">
        <v>122</v>
      </c>
    </row>
    <row r="155" s="2" customFormat="1" ht="16.5" customHeight="1">
      <c r="A155" s="40"/>
      <c r="B155" s="41"/>
      <c r="C155" s="206" t="s">
        <v>8</v>
      </c>
      <c r="D155" s="206" t="s">
        <v>124</v>
      </c>
      <c r="E155" s="207" t="s">
        <v>224</v>
      </c>
      <c r="F155" s="208" t="s">
        <v>225</v>
      </c>
      <c r="G155" s="209" t="s">
        <v>193</v>
      </c>
      <c r="H155" s="210">
        <v>27</v>
      </c>
      <c r="I155" s="211"/>
      <c r="J155" s="212">
        <f>ROUND(I155*H155,2)</f>
        <v>0</v>
      </c>
      <c r="K155" s="208" t="s">
        <v>128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129</v>
      </c>
      <c r="AT155" s="217" t="s">
        <v>124</v>
      </c>
      <c r="AU155" s="217" t="s">
        <v>83</v>
      </c>
      <c r="AY155" s="19" t="s">
        <v>122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129</v>
      </c>
      <c r="BM155" s="217" t="s">
        <v>226</v>
      </c>
    </row>
    <row r="156" s="2" customFormat="1">
      <c r="A156" s="40"/>
      <c r="B156" s="41"/>
      <c r="C156" s="42"/>
      <c r="D156" s="219" t="s">
        <v>131</v>
      </c>
      <c r="E156" s="42"/>
      <c r="F156" s="220" t="s">
        <v>227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131</v>
      </c>
      <c r="AU156" s="19" t="s">
        <v>83</v>
      </c>
    </row>
    <row r="157" s="14" customFormat="1">
      <c r="A157" s="14"/>
      <c r="B157" s="236"/>
      <c r="C157" s="237"/>
      <c r="D157" s="226" t="s">
        <v>133</v>
      </c>
      <c r="E157" s="238" t="s">
        <v>19</v>
      </c>
      <c r="F157" s="239" t="s">
        <v>139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133</v>
      </c>
      <c r="AU157" s="245" t="s">
        <v>83</v>
      </c>
      <c r="AV157" s="14" t="s">
        <v>81</v>
      </c>
      <c r="AW157" s="14" t="s">
        <v>35</v>
      </c>
      <c r="AX157" s="14" t="s">
        <v>73</v>
      </c>
      <c r="AY157" s="245" t="s">
        <v>122</v>
      </c>
    </row>
    <row r="158" s="13" customFormat="1">
      <c r="A158" s="13"/>
      <c r="B158" s="224"/>
      <c r="C158" s="225"/>
      <c r="D158" s="226" t="s">
        <v>133</v>
      </c>
      <c r="E158" s="227" t="s">
        <v>19</v>
      </c>
      <c r="F158" s="228" t="s">
        <v>228</v>
      </c>
      <c r="G158" s="225"/>
      <c r="H158" s="229">
        <v>13.5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133</v>
      </c>
      <c r="AU158" s="235" t="s">
        <v>83</v>
      </c>
      <c r="AV158" s="13" t="s">
        <v>83</v>
      </c>
      <c r="AW158" s="13" t="s">
        <v>35</v>
      </c>
      <c r="AX158" s="13" t="s">
        <v>73</v>
      </c>
      <c r="AY158" s="235" t="s">
        <v>122</v>
      </c>
    </row>
    <row r="159" s="13" customFormat="1">
      <c r="A159" s="13"/>
      <c r="B159" s="224"/>
      <c r="C159" s="225"/>
      <c r="D159" s="226" t="s">
        <v>133</v>
      </c>
      <c r="E159" s="227" t="s">
        <v>19</v>
      </c>
      <c r="F159" s="228" t="s">
        <v>229</v>
      </c>
      <c r="G159" s="225"/>
      <c r="H159" s="229">
        <v>13.5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133</v>
      </c>
      <c r="AU159" s="235" t="s">
        <v>83</v>
      </c>
      <c r="AV159" s="13" t="s">
        <v>83</v>
      </c>
      <c r="AW159" s="13" t="s">
        <v>35</v>
      </c>
      <c r="AX159" s="13" t="s">
        <v>73</v>
      </c>
      <c r="AY159" s="235" t="s">
        <v>122</v>
      </c>
    </row>
    <row r="160" s="15" customFormat="1">
      <c r="A160" s="15"/>
      <c r="B160" s="246"/>
      <c r="C160" s="247"/>
      <c r="D160" s="226" t="s">
        <v>133</v>
      </c>
      <c r="E160" s="248" t="s">
        <v>19</v>
      </c>
      <c r="F160" s="249" t="s">
        <v>164</v>
      </c>
      <c r="G160" s="247"/>
      <c r="H160" s="250">
        <v>27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133</v>
      </c>
      <c r="AU160" s="256" t="s">
        <v>83</v>
      </c>
      <c r="AV160" s="15" t="s">
        <v>129</v>
      </c>
      <c r="AW160" s="15" t="s">
        <v>35</v>
      </c>
      <c r="AX160" s="15" t="s">
        <v>81</v>
      </c>
      <c r="AY160" s="256" t="s">
        <v>122</v>
      </c>
    </row>
    <row r="161" s="2" customFormat="1" ht="37.8" customHeight="1">
      <c r="A161" s="40"/>
      <c r="B161" s="41"/>
      <c r="C161" s="206" t="s">
        <v>230</v>
      </c>
      <c r="D161" s="206" t="s">
        <v>124</v>
      </c>
      <c r="E161" s="207" t="s">
        <v>231</v>
      </c>
      <c r="F161" s="208" t="s">
        <v>232</v>
      </c>
      <c r="G161" s="209" t="s">
        <v>193</v>
      </c>
      <c r="H161" s="210">
        <v>2456.3699999999999</v>
      </c>
      <c r="I161" s="211"/>
      <c r="J161" s="212">
        <f>ROUND(I161*H161,2)</f>
        <v>0</v>
      </c>
      <c r="K161" s="208" t="s">
        <v>128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129</v>
      </c>
      <c r="AT161" s="217" t="s">
        <v>124</v>
      </c>
      <c r="AU161" s="217" t="s">
        <v>83</v>
      </c>
      <c r="AY161" s="19" t="s">
        <v>122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129</v>
      </c>
      <c r="BM161" s="217" t="s">
        <v>233</v>
      </c>
    </row>
    <row r="162" s="2" customFormat="1">
      <c r="A162" s="40"/>
      <c r="B162" s="41"/>
      <c r="C162" s="42"/>
      <c r="D162" s="219" t="s">
        <v>131</v>
      </c>
      <c r="E162" s="42"/>
      <c r="F162" s="220" t="s">
        <v>234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131</v>
      </c>
      <c r="AU162" s="19" t="s">
        <v>83</v>
      </c>
    </row>
    <row r="163" s="13" customFormat="1">
      <c r="A163" s="13"/>
      <c r="B163" s="224"/>
      <c r="C163" s="225"/>
      <c r="D163" s="226" t="s">
        <v>133</v>
      </c>
      <c r="E163" s="227" t="s">
        <v>19</v>
      </c>
      <c r="F163" s="228" t="s">
        <v>235</v>
      </c>
      <c r="G163" s="225"/>
      <c r="H163" s="229">
        <v>1247.6199999999999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133</v>
      </c>
      <c r="AU163" s="235" t="s">
        <v>83</v>
      </c>
      <c r="AV163" s="13" t="s">
        <v>83</v>
      </c>
      <c r="AW163" s="13" t="s">
        <v>35</v>
      </c>
      <c r="AX163" s="13" t="s">
        <v>73</v>
      </c>
      <c r="AY163" s="235" t="s">
        <v>122</v>
      </c>
    </row>
    <row r="164" s="13" customFormat="1">
      <c r="A164" s="13"/>
      <c r="B164" s="224"/>
      <c r="C164" s="225"/>
      <c r="D164" s="226" t="s">
        <v>133</v>
      </c>
      <c r="E164" s="227" t="s">
        <v>19</v>
      </c>
      <c r="F164" s="228" t="s">
        <v>236</v>
      </c>
      <c r="G164" s="225"/>
      <c r="H164" s="229">
        <v>1108.75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133</v>
      </c>
      <c r="AU164" s="235" t="s">
        <v>83</v>
      </c>
      <c r="AV164" s="13" t="s">
        <v>83</v>
      </c>
      <c r="AW164" s="13" t="s">
        <v>35</v>
      </c>
      <c r="AX164" s="13" t="s">
        <v>73</v>
      </c>
      <c r="AY164" s="235" t="s">
        <v>122</v>
      </c>
    </row>
    <row r="165" s="13" customFormat="1">
      <c r="A165" s="13"/>
      <c r="B165" s="224"/>
      <c r="C165" s="225"/>
      <c r="D165" s="226" t="s">
        <v>133</v>
      </c>
      <c r="E165" s="227" t="s">
        <v>19</v>
      </c>
      <c r="F165" s="228" t="s">
        <v>237</v>
      </c>
      <c r="G165" s="225"/>
      <c r="H165" s="229">
        <v>73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133</v>
      </c>
      <c r="AU165" s="235" t="s">
        <v>83</v>
      </c>
      <c r="AV165" s="13" t="s">
        <v>83</v>
      </c>
      <c r="AW165" s="13" t="s">
        <v>35</v>
      </c>
      <c r="AX165" s="13" t="s">
        <v>73</v>
      </c>
      <c r="AY165" s="235" t="s">
        <v>122</v>
      </c>
    </row>
    <row r="166" s="13" customFormat="1">
      <c r="A166" s="13"/>
      <c r="B166" s="224"/>
      <c r="C166" s="225"/>
      <c r="D166" s="226" t="s">
        <v>133</v>
      </c>
      <c r="E166" s="227" t="s">
        <v>19</v>
      </c>
      <c r="F166" s="228" t="s">
        <v>238</v>
      </c>
      <c r="G166" s="225"/>
      <c r="H166" s="229">
        <v>27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133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122</v>
      </c>
    </row>
    <row r="167" s="15" customFormat="1">
      <c r="A167" s="15"/>
      <c r="B167" s="246"/>
      <c r="C167" s="247"/>
      <c r="D167" s="226" t="s">
        <v>133</v>
      </c>
      <c r="E167" s="248" t="s">
        <v>19</v>
      </c>
      <c r="F167" s="249" t="s">
        <v>164</v>
      </c>
      <c r="G167" s="247"/>
      <c r="H167" s="250">
        <v>2456.3699999999999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133</v>
      </c>
      <c r="AU167" s="256" t="s">
        <v>83</v>
      </c>
      <c r="AV167" s="15" t="s">
        <v>129</v>
      </c>
      <c r="AW167" s="15" t="s">
        <v>35</v>
      </c>
      <c r="AX167" s="15" t="s">
        <v>81</v>
      </c>
      <c r="AY167" s="256" t="s">
        <v>122</v>
      </c>
    </row>
    <row r="168" s="2" customFormat="1" ht="37.8" customHeight="1">
      <c r="A168" s="40"/>
      <c r="B168" s="41"/>
      <c r="C168" s="206" t="s">
        <v>239</v>
      </c>
      <c r="D168" s="206" t="s">
        <v>124</v>
      </c>
      <c r="E168" s="207" t="s">
        <v>240</v>
      </c>
      <c r="F168" s="208" t="s">
        <v>241</v>
      </c>
      <c r="G168" s="209" t="s">
        <v>193</v>
      </c>
      <c r="H168" s="210">
        <v>9825.4799999999996</v>
      </c>
      <c r="I168" s="211"/>
      <c r="J168" s="212">
        <f>ROUND(I168*H168,2)</f>
        <v>0</v>
      </c>
      <c r="K168" s="208" t="s">
        <v>128</v>
      </c>
      <c r="L168" s="46"/>
      <c r="M168" s="213" t="s">
        <v>19</v>
      </c>
      <c r="N168" s="214" t="s">
        <v>44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129</v>
      </c>
      <c r="AT168" s="217" t="s">
        <v>124</v>
      </c>
      <c r="AU168" s="217" t="s">
        <v>83</v>
      </c>
      <c r="AY168" s="19" t="s">
        <v>122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81</v>
      </c>
      <c r="BK168" s="218">
        <f>ROUND(I168*H168,2)</f>
        <v>0</v>
      </c>
      <c r="BL168" s="19" t="s">
        <v>129</v>
      </c>
      <c r="BM168" s="217" t="s">
        <v>242</v>
      </c>
    </row>
    <row r="169" s="2" customFormat="1">
      <c r="A169" s="40"/>
      <c r="B169" s="41"/>
      <c r="C169" s="42"/>
      <c r="D169" s="219" t="s">
        <v>131</v>
      </c>
      <c r="E169" s="42"/>
      <c r="F169" s="220" t="s">
        <v>243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131</v>
      </c>
      <c r="AU169" s="19" t="s">
        <v>83</v>
      </c>
    </row>
    <row r="170" s="14" customFormat="1">
      <c r="A170" s="14"/>
      <c r="B170" s="236"/>
      <c r="C170" s="237"/>
      <c r="D170" s="226" t="s">
        <v>133</v>
      </c>
      <c r="E170" s="238" t="s">
        <v>19</v>
      </c>
      <c r="F170" s="239" t="s">
        <v>244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133</v>
      </c>
      <c r="AU170" s="245" t="s">
        <v>83</v>
      </c>
      <c r="AV170" s="14" t="s">
        <v>81</v>
      </c>
      <c r="AW170" s="14" t="s">
        <v>35</v>
      </c>
      <c r="AX170" s="14" t="s">
        <v>73</v>
      </c>
      <c r="AY170" s="245" t="s">
        <v>122</v>
      </c>
    </row>
    <row r="171" s="13" customFormat="1">
      <c r="A171" s="13"/>
      <c r="B171" s="224"/>
      <c r="C171" s="225"/>
      <c r="D171" s="226" t="s">
        <v>133</v>
      </c>
      <c r="E171" s="227" t="s">
        <v>19</v>
      </c>
      <c r="F171" s="228" t="s">
        <v>245</v>
      </c>
      <c r="G171" s="225"/>
      <c r="H171" s="229">
        <v>4990.4799999999996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133</v>
      </c>
      <c r="AU171" s="235" t="s">
        <v>83</v>
      </c>
      <c r="AV171" s="13" t="s">
        <v>83</v>
      </c>
      <c r="AW171" s="13" t="s">
        <v>35</v>
      </c>
      <c r="AX171" s="13" t="s">
        <v>73</v>
      </c>
      <c r="AY171" s="235" t="s">
        <v>122</v>
      </c>
    </row>
    <row r="172" s="13" customFormat="1">
      <c r="A172" s="13"/>
      <c r="B172" s="224"/>
      <c r="C172" s="225"/>
      <c r="D172" s="226" t="s">
        <v>133</v>
      </c>
      <c r="E172" s="227" t="s">
        <v>19</v>
      </c>
      <c r="F172" s="228" t="s">
        <v>246</v>
      </c>
      <c r="G172" s="225"/>
      <c r="H172" s="229">
        <v>4435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133</v>
      </c>
      <c r="AU172" s="235" t="s">
        <v>83</v>
      </c>
      <c r="AV172" s="13" t="s">
        <v>83</v>
      </c>
      <c r="AW172" s="13" t="s">
        <v>35</v>
      </c>
      <c r="AX172" s="13" t="s">
        <v>73</v>
      </c>
      <c r="AY172" s="235" t="s">
        <v>122</v>
      </c>
    </row>
    <row r="173" s="13" customFormat="1">
      <c r="A173" s="13"/>
      <c r="B173" s="224"/>
      <c r="C173" s="225"/>
      <c r="D173" s="226" t="s">
        <v>133</v>
      </c>
      <c r="E173" s="227" t="s">
        <v>19</v>
      </c>
      <c r="F173" s="228" t="s">
        <v>247</v>
      </c>
      <c r="G173" s="225"/>
      <c r="H173" s="229">
        <v>292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133</v>
      </c>
      <c r="AU173" s="235" t="s">
        <v>83</v>
      </c>
      <c r="AV173" s="13" t="s">
        <v>83</v>
      </c>
      <c r="AW173" s="13" t="s">
        <v>35</v>
      </c>
      <c r="AX173" s="13" t="s">
        <v>73</v>
      </c>
      <c r="AY173" s="235" t="s">
        <v>122</v>
      </c>
    </row>
    <row r="174" s="13" customFormat="1">
      <c r="A174" s="13"/>
      <c r="B174" s="224"/>
      <c r="C174" s="225"/>
      <c r="D174" s="226" t="s">
        <v>133</v>
      </c>
      <c r="E174" s="227" t="s">
        <v>19</v>
      </c>
      <c r="F174" s="228" t="s">
        <v>248</v>
      </c>
      <c r="G174" s="225"/>
      <c r="H174" s="229">
        <v>108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133</v>
      </c>
      <c r="AU174" s="235" t="s">
        <v>83</v>
      </c>
      <c r="AV174" s="13" t="s">
        <v>83</v>
      </c>
      <c r="AW174" s="13" t="s">
        <v>35</v>
      </c>
      <c r="AX174" s="13" t="s">
        <v>73</v>
      </c>
      <c r="AY174" s="235" t="s">
        <v>122</v>
      </c>
    </row>
    <row r="175" s="15" customFormat="1">
      <c r="A175" s="15"/>
      <c r="B175" s="246"/>
      <c r="C175" s="247"/>
      <c r="D175" s="226" t="s">
        <v>133</v>
      </c>
      <c r="E175" s="248" t="s">
        <v>19</v>
      </c>
      <c r="F175" s="249" t="s">
        <v>164</v>
      </c>
      <c r="G175" s="247"/>
      <c r="H175" s="250">
        <v>9825.4799999999996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133</v>
      </c>
      <c r="AU175" s="256" t="s">
        <v>83</v>
      </c>
      <c r="AV175" s="15" t="s">
        <v>129</v>
      </c>
      <c r="AW175" s="15" t="s">
        <v>35</v>
      </c>
      <c r="AX175" s="15" t="s">
        <v>81</v>
      </c>
      <c r="AY175" s="256" t="s">
        <v>122</v>
      </c>
    </row>
    <row r="176" s="2" customFormat="1" ht="24.15" customHeight="1">
      <c r="A176" s="40"/>
      <c r="B176" s="41"/>
      <c r="C176" s="206" t="s">
        <v>249</v>
      </c>
      <c r="D176" s="206" t="s">
        <v>124</v>
      </c>
      <c r="E176" s="207" t="s">
        <v>250</v>
      </c>
      <c r="F176" s="208" t="s">
        <v>251</v>
      </c>
      <c r="G176" s="209" t="s">
        <v>193</v>
      </c>
      <c r="H176" s="210">
        <v>2456.3699999999999</v>
      </c>
      <c r="I176" s="211"/>
      <c r="J176" s="212">
        <f>ROUND(I176*H176,2)</f>
        <v>0</v>
      </c>
      <c r="K176" s="208" t="s">
        <v>128</v>
      </c>
      <c r="L176" s="46"/>
      <c r="M176" s="213" t="s">
        <v>19</v>
      </c>
      <c r="N176" s="214" t="s">
        <v>44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129</v>
      </c>
      <c r="AT176" s="217" t="s">
        <v>124</v>
      </c>
      <c r="AU176" s="217" t="s">
        <v>83</v>
      </c>
      <c r="AY176" s="19" t="s">
        <v>122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81</v>
      </c>
      <c r="BK176" s="218">
        <f>ROUND(I176*H176,2)</f>
        <v>0</v>
      </c>
      <c r="BL176" s="19" t="s">
        <v>129</v>
      </c>
      <c r="BM176" s="217" t="s">
        <v>252</v>
      </c>
    </row>
    <row r="177" s="2" customFormat="1">
      <c r="A177" s="40"/>
      <c r="B177" s="41"/>
      <c r="C177" s="42"/>
      <c r="D177" s="219" t="s">
        <v>131</v>
      </c>
      <c r="E177" s="42"/>
      <c r="F177" s="220" t="s">
        <v>253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131</v>
      </c>
      <c r="AU177" s="19" t="s">
        <v>83</v>
      </c>
    </row>
    <row r="178" s="13" customFormat="1">
      <c r="A178" s="13"/>
      <c r="B178" s="224"/>
      <c r="C178" s="225"/>
      <c r="D178" s="226" t="s">
        <v>133</v>
      </c>
      <c r="E178" s="227" t="s">
        <v>19</v>
      </c>
      <c r="F178" s="228" t="s">
        <v>235</v>
      </c>
      <c r="G178" s="225"/>
      <c r="H178" s="229">
        <v>1247.6199999999999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133</v>
      </c>
      <c r="AU178" s="235" t="s">
        <v>83</v>
      </c>
      <c r="AV178" s="13" t="s">
        <v>83</v>
      </c>
      <c r="AW178" s="13" t="s">
        <v>35</v>
      </c>
      <c r="AX178" s="13" t="s">
        <v>73</v>
      </c>
      <c r="AY178" s="235" t="s">
        <v>122</v>
      </c>
    </row>
    <row r="179" s="13" customFormat="1">
      <c r="A179" s="13"/>
      <c r="B179" s="224"/>
      <c r="C179" s="225"/>
      <c r="D179" s="226" t="s">
        <v>133</v>
      </c>
      <c r="E179" s="227" t="s">
        <v>19</v>
      </c>
      <c r="F179" s="228" t="s">
        <v>236</v>
      </c>
      <c r="G179" s="225"/>
      <c r="H179" s="229">
        <v>1108.75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133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122</v>
      </c>
    </row>
    <row r="180" s="13" customFormat="1">
      <c r="A180" s="13"/>
      <c r="B180" s="224"/>
      <c r="C180" s="225"/>
      <c r="D180" s="226" t="s">
        <v>133</v>
      </c>
      <c r="E180" s="227" t="s">
        <v>19</v>
      </c>
      <c r="F180" s="228" t="s">
        <v>237</v>
      </c>
      <c r="G180" s="225"/>
      <c r="H180" s="229">
        <v>73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133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122</v>
      </c>
    </row>
    <row r="181" s="13" customFormat="1">
      <c r="A181" s="13"/>
      <c r="B181" s="224"/>
      <c r="C181" s="225"/>
      <c r="D181" s="226" t="s">
        <v>133</v>
      </c>
      <c r="E181" s="227" t="s">
        <v>19</v>
      </c>
      <c r="F181" s="228" t="s">
        <v>238</v>
      </c>
      <c r="G181" s="225"/>
      <c r="H181" s="229">
        <v>27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133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122</v>
      </c>
    </row>
    <row r="182" s="15" customFormat="1">
      <c r="A182" s="15"/>
      <c r="B182" s="246"/>
      <c r="C182" s="247"/>
      <c r="D182" s="226" t="s">
        <v>133</v>
      </c>
      <c r="E182" s="248" t="s">
        <v>19</v>
      </c>
      <c r="F182" s="249" t="s">
        <v>164</v>
      </c>
      <c r="G182" s="247"/>
      <c r="H182" s="250">
        <v>2456.3699999999999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133</v>
      </c>
      <c r="AU182" s="256" t="s">
        <v>83</v>
      </c>
      <c r="AV182" s="15" t="s">
        <v>129</v>
      </c>
      <c r="AW182" s="15" t="s">
        <v>35</v>
      </c>
      <c r="AX182" s="15" t="s">
        <v>81</v>
      </c>
      <c r="AY182" s="256" t="s">
        <v>122</v>
      </c>
    </row>
    <row r="183" s="2" customFormat="1" ht="24.15" customHeight="1">
      <c r="A183" s="40"/>
      <c r="B183" s="41"/>
      <c r="C183" s="206" t="s">
        <v>254</v>
      </c>
      <c r="D183" s="206" t="s">
        <v>124</v>
      </c>
      <c r="E183" s="207" t="s">
        <v>255</v>
      </c>
      <c r="F183" s="208" t="s">
        <v>256</v>
      </c>
      <c r="G183" s="209" t="s">
        <v>257</v>
      </c>
      <c r="H183" s="210">
        <v>4912.7399999999998</v>
      </c>
      <c r="I183" s="211"/>
      <c r="J183" s="212">
        <f>ROUND(I183*H183,2)</f>
        <v>0</v>
      </c>
      <c r="K183" s="208" t="s">
        <v>128</v>
      </c>
      <c r="L183" s="46"/>
      <c r="M183" s="213" t="s">
        <v>19</v>
      </c>
      <c r="N183" s="214" t="s">
        <v>44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129</v>
      </c>
      <c r="AT183" s="217" t="s">
        <v>124</v>
      </c>
      <c r="AU183" s="217" t="s">
        <v>83</v>
      </c>
      <c r="AY183" s="19" t="s">
        <v>122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81</v>
      </c>
      <c r="BK183" s="218">
        <f>ROUND(I183*H183,2)</f>
        <v>0</v>
      </c>
      <c r="BL183" s="19" t="s">
        <v>129</v>
      </c>
      <c r="BM183" s="217" t="s">
        <v>258</v>
      </c>
    </row>
    <row r="184" s="2" customFormat="1">
      <c r="A184" s="40"/>
      <c r="B184" s="41"/>
      <c r="C184" s="42"/>
      <c r="D184" s="219" t="s">
        <v>131</v>
      </c>
      <c r="E184" s="42"/>
      <c r="F184" s="220" t="s">
        <v>259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131</v>
      </c>
      <c r="AU184" s="19" t="s">
        <v>83</v>
      </c>
    </row>
    <row r="185" s="13" customFormat="1">
      <c r="A185" s="13"/>
      <c r="B185" s="224"/>
      <c r="C185" s="225"/>
      <c r="D185" s="226" t="s">
        <v>133</v>
      </c>
      <c r="E185" s="227" t="s">
        <v>19</v>
      </c>
      <c r="F185" s="228" t="s">
        <v>260</v>
      </c>
      <c r="G185" s="225"/>
      <c r="H185" s="229">
        <v>2495.2399999999998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133</v>
      </c>
      <c r="AU185" s="235" t="s">
        <v>83</v>
      </c>
      <c r="AV185" s="13" t="s">
        <v>83</v>
      </c>
      <c r="AW185" s="13" t="s">
        <v>35</v>
      </c>
      <c r="AX185" s="13" t="s">
        <v>73</v>
      </c>
      <c r="AY185" s="235" t="s">
        <v>122</v>
      </c>
    </row>
    <row r="186" s="13" customFormat="1">
      <c r="A186" s="13"/>
      <c r="B186" s="224"/>
      <c r="C186" s="225"/>
      <c r="D186" s="226" t="s">
        <v>133</v>
      </c>
      <c r="E186" s="227" t="s">
        <v>19</v>
      </c>
      <c r="F186" s="228" t="s">
        <v>261</v>
      </c>
      <c r="G186" s="225"/>
      <c r="H186" s="229">
        <v>2217.5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133</v>
      </c>
      <c r="AU186" s="235" t="s">
        <v>83</v>
      </c>
      <c r="AV186" s="13" t="s">
        <v>83</v>
      </c>
      <c r="AW186" s="13" t="s">
        <v>35</v>
      </c>
      <c r="AX186" s="13" t="s">
        <v>73</v>
      </c>
      <c r="AY186" s="235" t="s">
        <v>122</v>
      </c>
    </row>
    <row r="187" s="13" customFormat="1">
      <c r="A187" s="13"/>
      <c r="B187" s="224"/>
      <c r="C187" s="225"/>
      <c r="D187" s="226" t="s">
        <v>133</v>
      </c>
      <c r="E187" s="227" t="s">
        <v>19</v>
      </c>
      <c r="F187" s="228" t="s">
        <v>262</v>
      </c>
      <c r="G187" s="225"/>
      <c r="H187" s="229">
        <v>146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133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122</v>
      </c>
    </row>
    <row r="188" s="13" customFormat="1">
      <c r="A188" s="13"/>
      <c r="B188" s="224"/>
      <c r="C188" s="225"/>
      <c r="D188" s="226" t="s">
        <v>133</v>
      </c>
      <c r="E188" s="227" t="s">
        <v>19</v>
      </c>
      <c r="F188" s="228" t="s">
        <v>263</v>
      </c>
      <c r="G188" s="225"/>
      <c r="H188" s="229">
        <v>54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133</v>
      </c>
      <c r="AU188" s="235" t="s">
        <v>83</v>
      </c>
      <c r="AV188" s="13" t="s">
        <v>83</v>
      </c>
      <c r="AW188" s="13" t="s">
        <v>35</v>
      </c>
      <c r="AX188" s="13" t="s">
        <v>73</v>
      </c>
      <c r="AY188" s="235" t="s">
        <v>122</v>
      </c>
    </row>
    <row r="189" s="15" customFormat="1">
      <c r="A189" s="15"/>
      <c r="B189" s="246"/>
      <c r="C189" s="247"/>
      <c r="D189" s="226" t="s">
        <v>133</v>
      </c>
      <c r="E189" s="248" t="s">
        <v>19</v>
      </c>
      <c r="F189" s="249" t="s">
        <v>164</v>
      </c>
      <c r="G189" s="247"/>
      <c r="H189" s="250">
        <v>4912.7399999999998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133</v>
      </c>
      <c r="AU189" s="256" t="s">
        <v>83</v>
      </c>
      <c r="AV189" s="15" t="s">
        <v>129</v>
      </c>
      <c r="AW189" s="15" t="s">
        <v>35</v>
      </c>
      <c r="AX189" s="15" t="s">
        <v>81</v>
      </c>
      <c r="AY189" s="256" t="s">
        <v>122</v>
      </c>
    </row>
    <row r="190" s="2" customFormat="1" ht="37.8" customHeight="1">
      <c r="A190" s="40"/>
      <c r="B190" s="41"/>
      <c r="C190" s="206" t="s">
        <v>264</v>
      </c>
      <c r="D190" s="206" t="s">
        <v>124</v>
      </c>
      <c r="E190" s="207" t="s">
        <v>265</v>
      </c>
      <c r="F190" s="208" t="s">
        <v>266</v>
      </c>
      <c r="G190" s="209" t="s">
        <v>193</v>
      </c>
      <c r="H190" s="210">
        <v>35</v>
      </c>
      <c r="I190" s="211"/>
      <c r="J190" s="212">
        <f>ROUND(I190*H190,2)</f>
        <v>0</v>
      </c>
      <c r="K190" s="208" t="s">
        <v>128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129</v>
      </c>
      <c r="AT190" s="217" t="s">
        <v>124</v>
      </c>
      <c r="AU190" s="217" t="s">
        <v>83</v>
      </c>
      <c r="AY190" s="19" t="s">
        <v>122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129</v>
      </c>
      <c r="BM190" s="217" t="s">
        <v>267</v>
      </c>
    </row>
    <row r="191" s="2" customFormat="1">
      <c r="A191" s="40"/>
      <c r="B191" s="41"/>
      <c r="C191" s="42"/>
      <c r="D191" s="219" t="s">
        <v>131</v>
      </c>
      <c r="E191" s="42"/>
      <c r="F191" s="220" t="s">
        <v>268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131</v>
      </c>
      <c r="AU191" s="19" t="s">
        <v>83</v>
      </c>
    </row>
    <row r="192" s="14" customFormat="1">
      <c r="A192" s="14"/>
      <c r="B192" s="236"/>
      <c r="C192" s="237"/>
      <c r="D192" s="226" t="s">
        <v>133</v>
      </c>
      <c r="E192" s="238" t="s">
        <v>19</v>
      </c>
      <c r="F192" s="239" t="s">
        <v>139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133</v>
      </c>
      <c r="AU192" s="245" t="s">
        <v>83</v>
      </c>
      <c r="AV192" s="14" t="s">
        <v>81</v>
      </c>
      <c r="AW192" s="14" t="s">
        <v>35</v>
      </c>
      <c r="AX192" s="14" t="s">
        <v>73</v>
      </c>
      <c r="AY192" s="245" t="s">
        <v>122</v>
      </c>
    </row>
    <row r="193" s="13" customFormat="1">
      <c r="A193" s="13"/>
      <c r="B193" s="224"/>
      <c r="C193" s="225"/>
      <c r="D193" s="226" t="s">
        <v>133</v>
      </c>
      <c r="E193" s="227" t="s">
        <v>19</v>
      </c>
      <c r="F193" s="228" t="s">
        <v>269</v>
      </c>
      <c r="G193" s="225"/>
      <c r="H193" s="229">
        <v>35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133</v>
      </c>
      <c r="AU193" s="235" t="s">
        <v>83</v>
      </c>
      <c r="AV193" s="13" t="s">
        <v>83</v>
      </c>
      <c r="AW193" s="13" t="s">
        <v>35</v>
      </c>
      <c r="AX193" s="13" t="s">
        <v>81</v>
      </c>
      <c r="AY193" s="235" t="s">
        <v>122</v>
      </c>
    </row>
    <row r="194" s="2" customFormat="1" ht="16.5" customHeight="1">
      <c r="A194" s="40"/>
      <c r="B194" s="41"/>
      <c r="C194" s="268" t="s">
        <v>7</v>
      </c>
      <c r="D194" s="268" t="s">
        <v>270</v>
      </c>
      <c r="E194" s="269" t="s">
        <v>271</v>
      </c>
      <c r="F194" s="270" t="s">
        <v>272</v>
      </c>
      <c r="G194" s="271" t="s">
        <v>257</v>
      </c>
      <c r="H194" s="272">
        <v>102.90600000000001</v>
      </c>
      <c r="I194" s="273"/>
      <c r="J194" s="274">
        <f>ROUND(I194*H194,2)</f>
        <v>0</v>
      </c>
      <c r="K194" s="270" t="s">
        <v>128</v>
      </c>
      <c r="L194" s="275"/>
      <c r="M194" s="276" t="s">
        <v>19</v>
      </c>
      <c r="N194" s="277" t="s">
        <v>44</v>
      </c>
      <c r="O194" s="86"/>
      <c r="P194" s="215">
        <f>O194*H194</f>
        <v>0</v>
      </c>
      <c r="Q194" s="215">
        <v>1</v>
      </c>
      <c r="R194" s="215">
        <f>Q194*H194</f>
        <v>102.90600000000001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171</v>
      </c>
      <c r="AT194" s="217" t="s">
        <v>270</v>
      </c>
      <c r="AU194" s="217" t="s">
        <v>83</v>
      </c>
      <c r="AY194" s="19" t="s">
        <v>122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81</v>
      </c>
      <c r="BK194" s="218">
        <f>ROUND(I194*H194,2)</f>
        <v>0</v>
      </c>
      <c r="BL194" s="19" t="s">
        <v>129</v>
      </c>
      <c r="BM194" s="217" t="s">
        <v>273</v>
      </c>
    </row>
    <row r="195" s="13" customFormat="1">
      <c r="A195" s="13"/>
      <c r="B195" s="224"/>
      <c r="C195" s="225"/>
      <c r="D195" s="226" t="s">
        <v>133</v>
      </c>
      <c r="E195" s="227" t="s">
        <v>19</v>
      </c>
      <c r="F195" s="228" t="s">
        <v>274</v>
      </c>
      <c r="G195" s="225"/>
      <c r="H195" s="229">
        <v>63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133</v>
      </c>
      <c r="AU195" s="235" t="s">
        <v>83</v>
      </c>
      <c r="AV195" s="13" t="s">
        <v>83</v>
      </c>
      <c r="AW195" s="13" t="s">
        <v>35</v>
      </c>
      <c r="AX195" s="13" t="s">
        <v>73</v>
      </c>
      <c r="AY195" s="235" t="s">
        <v>122</v>
      </c>
    </row>
    <row r="196" s="13" customFormat="1">
      <c r="A196" s="13"/>
      <c r="B196" s="224"/>
      <c r="C196" s="225"/>
      <c r="D196" s="226" t="s">
        <v>133</v>
      </c>
      <c r="E196" s="227" t="s">
        <v>19</v>
      </c>
      <c r="F196" s="228" t="s">
        <v>275</v>
      </c>
      <c r="G196" s="225"/>
      <c r="H196" s="229">
        <v>19.494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133</v>
      </c>
      <c r="AU196" s="235" t="s">
        <v>83</v>
      </c>
      <c r="AV196" s="13" t="s">
        <v>83</v>
      </c>
      <c r="AW196" s="13" t="s">
        <v>35</v>
      </c>
      <c r="AX196" s="13" t="s">
        <v>73</v>
      </c>
      <c r="AY196" s="235" t="s">
        <v>122</v>
      </c>
    </row>
    <row r="197" s="13" customFormat="1">
      <c r="A197" s="13"/>
      <c r="B197" s="224"/>
      <c r="C197" s="225"/>
      <c r="D197" s="226" t="s">
        <v>133</v>
      </c>
      <c r="E197" s="227" t="s">
        <v>19</v>
      </c>
      <c r="F197" s="228" t="s">
        <v>276</v>
      </c>
      <c r="G197" s="225"/>
      <c r="H197" s="229">
        <v>20.411999999999999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133</v>
      </c>
      <c r="AU197" s="235" t="s">
        <v>83</v>
      </c>
      <c r="AV197" s="13" t="s">
        <v>83</v>
      </c>
      <c r="AW197" s="13" t="s">
        <v>35</v>
      </c>
      <c r="AX197" s="13" t="s">
        <v>73</v>
      </c>
      <c r="AY197" s="235" t="s">
        <v>122</v>
      </c>
    </row>
    <row r="198" s="15" customFormat="1">
      <c r="A198" s="15"/>
      <c r="B198" s="246"/>
      <c r="C198" s="247"/>
      <c r="D198" s="226" t="s">
        <v>133</v>
      </c>
      <c r="E198" s="248" t="s">
        <v>19</v>
      </c>
      <c r="F198" s="249" t="s">
        <v>164</v>
      </c>
      <c r="G198" s="247"/>
      <c r="H198" s="250">
        <v>102.90600000000001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133</v>
      </c>
      <c r="AU198" s="256" t="s">
        <v>83</v>
      </c>
      <c r="AV198" s="15" t="s">
        <v>129</v>
      </c>
      <c r="AW198" s="15" t="s">
        <v>35</v>
      </c>
      <c r="AX198" s="15" t="s">
        <v>81</v>
      </c>
      <c r="AY198" s="256" t="s">
        <v>122</v>
      </c>
    </row>
    <row r="199" s="2" customFormat="1" ht="37.8" customHeight="1">
      <c r="A199" s="40"/>
      <c r="B199" s="41"/>
      <c r="C199" s="206" t="s">
        <v>277</v>
      </c>
      <c r="D199" s="206" t="s">
        <v>124</v>
      </c>
      <c r="E199" s="207" t="s">
        <v>278</v>
      </c>
      <c r="F199" s="208" t="s">
        <v>279</v>
      </c>
      <c r="G199" s="209" t="s">
        <v>193</v>
      </c>
      <c r="H199" s="210">
        <v>22.170000000000002</v>
      </c>
      <c r="I199" s="211"/>
      <c r="J199" s="212">
        <f>ROUND(I199*H199,2)</f>
        <v>0</v>
      </c>
      <c r="K199" s="208" t="s">
        <v>128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129</v>
      </c>
      <c r="AT199" s="217" t="s">
        <v>124</v>
      </c>
      <c r="AU199" s="217" t="s">
        <v>83</v>
      </c>
      <c r="AY199" s="19" t="s">
        <v>122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129</v>
      </c>
      <c r="BM199" s="217" t="s">
        <v>280</v>
      </c>
    </row>
    <row r="200" s="2" customFormat="1">
      <c r="A200" s="40"/>
      <c r="B200" s="41"/>
      <c r="C200" s="42"/>
      <c r="D200" s="219" t="s">
        <v>131</v>
      </c>
      <c r="E200" s="42"/>
      <c r="F200" s="220" t="s">
        <v>281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131</v>
      </c>
      <c r="AU200" s="19" t="s">
        <v>83</v>
      </c>
    </row>
    <row r="201" s="14" customFormat="1">
      <c r="A201" s="14"/>
      <c r="B201" s="236"/>
      <c r="C201" s="237"/>
      <c r="D201" s="226" t="s">
        <v>133</v>
      </c>
      <c r="E201" s="238" t="s">
        <v>19</v>
      </c>
      <c r="F201" s="239" t="s">
        <v>162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133</v>
      </c>
      <c r="AU201" s="245" t="s">
        <v>83</v>
      </c>
      <c r="AV201" s="14" t="s">
        <v>81</v>
      </c>
      <c r="AW201" s="14" t="s">
        <v>35</v>
      </c>
      <c r="AX201" s="14" t="s">
        <v>73</v>
      </c>
      <c r="AY201" s="245" t="s">
        <v>122</v>
      </c>
    </row>
    <row r="202" s="13" customFormat="1">
      <c r="A202" s="13"/>
      <c r="B202" s="224"/>
      <c r="C202" s="225"/>
      <c r="D202" s="226" t="s">
        <v>133</v>
      </c>
      <c r="E202" s="227" t="s">
        <v>19</v>
      </c>
      <c r="F202" s="228" t="s">
        <v>282</v>
      </c>
      <c r="G202" s="225"/>
      <c r="H202" s="229">
        <v>10.83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133</v>
      </c>
      <c r="AU202" s="235" t="s">
        <v>83</v>
      </c>
      <c r="AV202" s="13" t="s">
        <v>83</v>
      </c>
      <c r="AW202" s="13" t="s">
        <v>35</v>
      </c>
      <c r="AX202" s="13" t="s">
        <v>73</v>
      </c>
      <c r="AY202" s="235" t="s">
        <v>122</v>
      </c>
    </row>
    <row r="203" s="13" customFormat="1">
      <c r="A203" s="13"/>
      <c r="B203" s="224"/>
      <c r="C203" s="225"/>
      <c r="D203" s="226" t="s">
        <v>133</v>
      </c>
      <c r="E203" s="227" t="s">
        <v>19</v>
      </c>
      <c r="F203" s="228" t="s">
        <v>283</v>
      </c>
      <c r="G203" s="225"/>
      <c r="H203" s="229">
        <v>11.34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133</v>
      </c>
      <c r="AU203" s="235" t="s">
        <v>83</v>
      </c>
      <c r="AV203" s="13" t="s">
        <v>83</v>
      </c>
      <c r="AW203" s="13" t="s">
        <v>35</v>
      </c>
      <c r="AX203" s="13" t="s">
        <v>73</v>
      </c>
      <c r="AY203" s="235" t="s">
        <v>122</v>
      </c>
    </row>
    <row r="204" s="15" customFormat="1">
      <c r="A204" s="15"/>
      <c r="B204" s="246"/>
      <c r="C204" s="247"/>
      <c r="D204" s="226" t="s">
        <v>133</v>
      </c>
      <c r="E204" s="248" t="s">
        <v>19</v>
      </c>
      <c r="F204" s="249" t="s">
        <v>164</v>
      </c>
      <c r="G204" s="247"/>
      <c r="H204" s="250">
        <v>22.170000000000002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133</v>
      </c>
      <c r="AU204" s="256" t="s">
        <v>83</v>
      </c>
      <c r="AV204" s="15" t="s">
        <v>129</v>
      </c>
      <c r="AW204" s="15" t="s">
        <v>35</v>
      </c>
      <c r="AX204" s="15" t="s">
        <v>81</v>
      </c>
      <c r="AY204" s="256" t="s">
        <v>122</v>
      </c>
    </row>
    <row r="205" s="2" customFormat="1" ht="24.15" customHeight="1">
      <c r="A205" s="40"/>
      <c r="B205" s="41"/>
      <c r="C205" s="206" t="s">
        <v>284</v>
      </c>
      <c r="D205" s="206" t="s">
        <v>124</v>
      </c>
      <c r="E205" s="207" t="s">
        <v>285</v>
      </c>
      <c r="F205" s="208" t="s">
        <v>286</v>
      </c>
      <c r="G205" s="209" t="s">
        <v>127</v>
      </c>
      <c r="H205" s="210">
        <v>238</v>
      </c>
      <c r="I205" s="211"/>
      <c r="J205" s="212">
        <f>ROUND(I205*H205,2)</f>
        <v>0</v>
      </c>
      <c r="K205" s="208" t="s">
        <v>128</v>
      </c>
      <c r="L205" s="46"/>
      <c r="M205" s="213" t="s">
        <v>19</v>
      </c>
      <c r="N205" s="214" t="s">
        <v>44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129</v>
      </c>
      <c r="AT205" s="217" t="s">
        <v>124</v>
      </c>
      <c r="AU205" s="217" t="s">
        <v>83</v>
      </c>
      <c r="AY205" s="19" t="s">
        <v>122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81</v>
      </c>
      <c r="BK205" s="218">
        <f>ROUND(I205*H205,2)</f>
        <v>0</v>
      </c>
      <c r="BL205" s="19" t="s">
        <v>129</v>
      </c>
      <c r="BM205" s="217" t="s">
        <v>287</v>
      </c>
    </row>
    <row r="206" s="2" customFormat="1">
      <c r="A206" s="40"/>
      <c r="B206" s="41"/>
      <c r="C206" s="42"/>
      <c r="D206" s="219" t="s">
        <v>131</v>
      </c>
      <c r="E206" s="42"/>
      <c r="F206" s="220" t="s">
        <v>288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131</v>
      </c>
      <c r="AU206" s="19" t="s">
        <v>83</v>
      </c>
    </row>
    <row r="207" s="14" customFormat="1">
      <c r="A207" s="14"/>
      <c r="B207" s="236"/>
      <c r="C207" s="237"/>
      <c r="D207" s="226" t="s">
        <v>133</v>
      </c>
      <c r="E207" s="238" t="s">
        <v>19</v>
      </c>
      <c r="F207" s="239" t="s">
        <v>139</v>
      </c>
      <c r="G207" s="237"/>
      <c r="H207" s="238" t="s">
        <v>19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133</v>
      </c>
      <c r="AU207" s="245" t="s">
        <v>83</v>
      </c>
      <c r="AV207" s="14" t="s">
        <v>81</v>
      </c>
      <c r="AW207" s="14" t="s">
        <v>35</v>
      </c>
      <c r="AX207" s="14" t="s">
        <v>73</v>
      </c>
      <c r="AY207" s="245" t="s">
        <v>122</v>
      </c>
    </row>
    <row r="208" s="13" customFormat="1">
      <c r="A208" s="13"/>
      <c r="B208" s="224"/>
      <c r="C208" s="225"/>
      <c r="D208" s="226" t="s">
        <v>133</v>
      </c>
      <c r="E208" s="227" t="s">
        <v>19</v>
      </c>
      <c r="F208" s="228" t="s">
        <v>289</v>
      </c>
      <c r="G208" s="225"/>
      <c r="H208" s="229">
        <v>238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133</v>
      </c>
      <c r="AU208" s="235" t="s">
        <v>83</v>
      </c>
      <c r="AV208" s="13" t="s">
        <v>83</v>
      </c>
      <c r="AW208" s="13" t="s">
        <v>35</v>
      </c>
      <c r="AX208" s="13" t="s">
        <v>81</v>
      </c>
      <c r="AY208" s="235" t="s">
        <v>122</v>
      </c>
    </row>
    <row r="209" s="2" customFormat="1" ht="16.5" customHeight="1">
      <c r="A209" s="40"/>
      <c r="B209" s="41"/>
      <c r="C209" s="268" t="s">
        <v>290</v>
      </c>
      <c r="D209" s="268" t="s">
        <v>270</v>
      </c>
      <c r="E209" s="269" t="s">
        <v>291</v>
      </c>
      <c r="F209" s="270" t="s">
        <v>292</v>
      </c>
      <c r="G209" s="271" t="s">
        <v>257</v>
      </c>
      <c r="H209" s="272">
        <v>42.840000000000003</v>
      </c>
      <c r="I209" s="273"/>
      <c r="J209" s="274">
        <f>ROUND(I209*H209,2)</f>
        <v>0</v>
      </c>
      <c r="K209" s="270" t="s">
        <v>128</v>
      </c>
      <c r="L209" s="275"/>
      <c r="M209" s="276" t="s">
        <v>19</v>
      </c>
      <c r="N209" s="277" t="s">
        <v>44</v>
      </c>
      <c r="O209" s="86"/>
      <c r="P209" s="215">
        <f>O209*H209</f>
        <v>0</v>
      </c>
      <c r="Q209" s="215">
        <v>1</v>
      </c>
      <c r="R209" s="215">
        <f>Q209*H209</f>
        <v>42.840000000000003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171</v>
      </c>
      <c r="AT209" s="217" t="s">
        <v>270</v>
      </c>
      <c r="AU209" s="217" t="s">
        <v>83</v>
      </c>
      <c r="AY209" s="19" t="s">
        <v>122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81</v>
      </c>
      <c r="BK209" s="218">
        <f>ROUND(I209*H209,2)</f>
        <v>0</v>
      </c>
      <c r="BL209" s="19" t="s">
        <v>129</v>
      </c>
      <c r="BM209" s="217" t="s">
        <v>293</v>
      </c>
    </row>
    <row r="210" s="13" customFormat="1">
      <c r="A210" s="13"/>
      <c r="B210" s="224"/>
      <c r="C210" s="225"/>
      <c r="D210" s="226" t="s">
        <v>133</v>
      </c>
      <c r="E210" s="227" t="s">
        <v>19</v>
      </c>
      <c r="F210" s="228" t="s">
        <v>294</v>
      </c>
      <c r="G210" s="225"/>
      <c r="H210" s="229">
        <v>42.840000000000003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133</v>
      </c>
      <c r="AU210" s="235" t="s">
        <v>83</v>
      </c>
      <c r="AV210" s="13" t="s">
        <v>83</v>
      </c>
      <c r="AW210" s="13" t="s">
        <v>35</v>
      </c>
      <c r="AX210" s="13" t="s">
        <v>81</v>
      </c>
      <c r="AY210" s="235" t="s">
        <v>122</v>
      </c>
    </row>
    <row r="211" s="2" customFormat="1" ht="24.15" customHeight="1">
      <c r="A211" s="40"/>
      <c r="B211" s="41"/>
      <c r="C211" s="206" t="s">
        <v>295</v>
      </c>
      <c r="D211" s="206" t="s">
        <v>124</v>
      </c>
      <c r="E211" s="207" t="s">
        <v>296</v>
      </c>
      <c r="F211" s="208" t="s">
        <v>297</v>
      </c>
      <c r="G211" s="209" t="s">
        <v>127</v>
      </c>
      <c r="H211" s="210">
        <v>238</v>
      </c>
      <c r="I211" s="211"/>
      <c r="J211" s="212">
        <f>ROUND(I211*H211,2)</f>
        <v>0</v>
      </c>
      <c r="K211" s="208" t="s">
        <v>128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129</v>
      </c>
      <c r="AT211" s="217" t="s">
        <v>124</v>
      </c>
      <c r="AU211" s="217" t="s">
        <v>83</v>
      </c>
      <c r="AY211" s="19" t="s">
        <v>122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81</v>
      </c>
      <c r="BK211" s="218">
        <f>ROUND(I211*H211,2)</f>
        <v>0</v>
      </c>
      <c r="BL211" s="19" t="s">
        <v>129</v>
      </c>
      <c r="BM211" s="217" t="s">
        <v>298</v>
      </c>
    </row>
    <row r="212" s="2" customFormat="1">
      <c r="A212" s="40"/>
      <c r="B212" s="41"/>
      <c r="C212" s="42"/>
      <c r="D212" s="219" t="s">
        <v>131</v>
      </c>
      <c r="E212" s="42"/>
      <c r="F212" s="220" t="s">
        <v>299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131</v>
      </c>
      <c r="AU212" s="19" t="s">
        <v>83</v>
      </c>
    </row>
    <row r="213" s="14" customFormat="1">
      <c r="A213" s="14"/>
      <c r="B213" s="236"/>
      <c r="C213" s="237"/>
      <c r="D213" s="226" t="s">
        <v>133</v>
      </c>
      <c r="E213" s="238" t="s">
        <v>19</v>
      </c>
      <c r="F213" s="239" t="s">
        <v>139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133</v>
      </c>
      <c r="AU213" s="245" t="s">
        <v>83</v>
      </c>
      <c r="AV213" s="14" t="s">
        <v>81</v>
      </c>
      <c r="AW213" s="14" t="s">
        <v>35</v>
      </c>
      <c r="AX213" s="14" t="s">
        <v>73</v>
      </c>
      <c r="AY213" s="245" t="s">
        <v>122</v>
      </c>
    </row>
    <row r="214" s="13" customFormat="1">
      <c r="A214" s="13"/>
      <c r="B214" s="224"/>
      <c r="C214" s="225"/>
      <c r="D214" s="226" t="s">
        <v>133</v>
      </c>
      <c r="E214" s="227" t="s">
        <v>19</v>
      </c>
      <c r="F214" s="228" t="s">
        <v>300</v>
      </c>
      <c r="G214" s="225"/>
      <c r="H214" s="229">
        <v>238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133</v>
      </c>
      <c r="AU214" s="235" t="s">
        <v>83</v>
      </c>
      <c r="AV214" s="13" t="s">
        <v>83</v>
      </c>
      <c r="AW214" s="13" t="s">
        <v>35</v>
      </c>
      <c r="AX214" s="13" t="s">
        <v>81</v>
      </c>
      <c r="AY214" s="235" t="s">
        <v>122</v>
      </c>
    </row>
    <row r="215" s="2" customFormat="1" ht="16.5" customHeight="1">
      <c r="A215" s="40"/>
      <c r="B215" s="41"/>
      <c r="C215" s="268" t="s">
        <v>301</v>
      </c>
      <c r="D215" s="268" t="s">
        <v>270</v>
      </c>
      <c r="E215" s="269" t="s">
        <v>302</v>
      </c>
      <c r="F215" s="270" t="s">
        <v>303</v>
      </c>
      <c r="G215" s="271" t="s">
        <v>304</v>
      </c>
      <c r="H215" s="272">
        <v>14.279999999999999</v>
      </c>
      <c r="I215" s="273"/>
      <c r="J215" s="274">
        <f>ROUND(I215*H215,2)</f>
        <v>0</v>
      </c>
      <c r="K215" s="270" t="s">
        <v>128</v>
      </c>
      <c r="L215" s="275"/>
      <c r="M215" s="276" t="s">
        <v>19</v>
      </c>
      <c r="N215" s="277" t="s">
        <v>44</v>
      </c>
      <c r="O215" s="86"/>
      <c r="P215" s="215">
        <f>O215*H215</f>
        <v>0</v>
      </c>
      <c r="Q215" s="215">
        <v>0.001</v>
      </c>
      <c r="R215" s="215">
        <f>Q215*H215</f>
        <v>0.014279999999999999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171</v>
      </c>
      <c r="AT215" s="217" t="s">
        <v>270</v>
      </c>
      <c r="AU215" s="217" t="s">
        <v>83</v>
      </c>
      <c r="AY215" s="19" t="s">
        <v>122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81</v>
      </c>
      <c r="BK215" s="218">
        <f>ROUND(I215*H215,2)</f>
        <v>0</v>
      </c>
      <c r="BL215" s="19" t="s">
        <v>129</v>
      </c>
      <c r="BM215" s="217" t="s">
        <v>305</v>
      </c>
    </row>
    <row r="216" s="13" customFormat="1">
      <c r="A216" s="13"/>
      <c r="B216" s="224"/>
      <c r="C216" s="225"/>
      <c r="D216" s="226" t="s">
        <v>133</v>
      </c>
      <c r="E216" s="227" t="s">
        <v>19</v>
      </c>
      <c r="F216" s="228" t="s">
        <v>306</v>
      </c>
      <c r="G216" s="225"/>
      <c r="H216" s="229">
        <v>14.279999999999999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133</v>
      </c>
      <c r="AU216" s="235" t="s">
        <v>83</v>
      </c>
      <c r="AV216" s="13" t="s">
        <v>83</v>
      </c>
      <c r="AW216" s="13" t="s">
        <v>35</v>
      </c>
      <c r="AX216" s="13" t="s">
        <v>81</v>
      </c>
      <c r="AY216" s="235" t="s">
        <v>122</v>
      </c>
    </row>
    <row r="217" s="2" customFormat="1" ht="21.75" customHeight="1">
      <c r="A217" s="40"/>
      <c r="B217" s="41"/>
      <c r="C217" s="206" t="s">
        <v>307</v>
      </c>
      <c r="D217" s="206" t="s">
        <v>124</v>
      </c>
      <c r="E217" s="207" t="s">
        <v>308</v>
      </c>
      <c r="F217" s="208" t="s">
        <v>309</v>
      </c>
      <c r="G217" s="209" t="s">
        <v>127</v>
      </c>
      <c r="H217" s="210">
        <v>2137</v>
      </c>
      <c r="I217" s="211"/>
      <c r="J217" s="212">
        <f>ROUND(I217*H217,2)</f>
        <v>0</v>
      </c>
      <c r="K217" s="208" t="s">
        <v>128</v>
      </c>
      <c r="L217" s="46"/>
      <c r="M217" s="213" t="s">
        <v>19</v>
      </c>
      <c r="N217" s="214" t="s">
        <v>44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129</v>
      </c>
      <c r="AT217" s="217" t="s">
        <v>124</v>
      </c>
      <c r="AU217" s="217" t="s">
        <v>83</v>
      </c>
      <c r="AY217" s="19" t="s">
        <v>122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81</v>
      </c>
      <c r="BK217" s="218">
        <f>ROUND(I217*H217,2)</f>
        <v>0</v>
      </c>
      <c r="BL217" s="19" t="s">
        <v>129</v>
      </c>
      <c r="BM217" s="217" t="s">
        <v>310</v>
      </c>
    </row>
    <row r="218" s="2" customFormat="1">
      <c r="A218" s="40"/>
      <c r="B218" s="41"/>
      <c r="C218" s="42"/>
      <c r="D218" s="219" t="s">
        <v>131</v>
      </c>
      <c r="E218" s="42"/>
      <c r="F218" s="220" t="s">
        <v>311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131</v>
      </c>
      <c r="AU218" s="19" t="s">
        <v>83</v>
      </c>
    </row>
    <row r="219" s="13" customFormat="1">
      <c r="A219" s="13"/>
      <c r="B219" s="224"/>
      <c r="C219" s="225"/>
      <c r="D219" s="226" t="s">
        <v>133</v>
      </c>
      <c r="E219" s="227" t="s">
        <v>19</v>
      </c>
      <c r="F219" s="228" t="s">
        <v>312</v>
      </c>
      <c r="G219" s="225"/>
      <c r="H219" s="229">
        <v>2137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133</v>
      </c>
      <c r="AU219" s="235" t="s">
        <v>83</v>
      </c>
      <c r="AV219" s="13" t="s">
        <v>83</v>
      </c>
      <c r="AW219" s="13" t="s">
        <v>35</v>
      </c>
      <c r="AX219" s="13" t="s">
        <v>81</v>
      </c>
      <c r="AY219" s="235" t="s">
        <v>122</v>
      </c>
    </row>
    <row r="220" s="12" customFormat="1" ht="22.8" customHeight="1">
      <c r="A220" s="12"/>
      <c r="B220" s="190"/>
      <c r="C220" s="191"/>
      <c r="D220" s="192" t="s">
        <v>72</v>
      </c>
      <c r="E220" s="204" t="s">
        <v>129</v>
      </c>
      <c r="F220" s="204" t="s">
        <v>313</v>
      </c>
      <c r="G220" s="191"/>
      <c r="H220" s="191"/>
      <c r="I220" s="194"/>
      <c r="J220" s="205">
        <f>BK220</f>
        <v>0</v>
      </c>
      <c r="K220" s="191"/>
      <c r="L220" s="196"/>
      <c r="M220" s="197"/>
      <c r="N220" s="198"/>
      <c r="O220" s="198"/>
      <c r="P220" s="199">
        <f>SUM(P221:P230)</f>
        <v>0</v>
      </c>
      <c r="Q220" s="198"/>
      <c r="R220" s="199">
        <f>SUM(R221:R230)</f>
        <v>10.6761005</v>
      </c>
      <c r="S220" s="198"/>
      <c r="T220" s="200">
        <f>SUM(T221:T230)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1" t="s">
        <v>81</v>
      </c>
      <c r="AT220" s="202" t="s">
        <v>72</v>
      </c>
      <c r="AU220" s="202" t="s">
        <v>81</v>
      </c>
      <c r="AY220" s="201" t="s">
        <v>122</v>
      </c>
      <c r="BK220" s="203">
        <f>SUM(BK221:BK230)</f>
        <v>0</v>
      </c>
    </row>
    <row r="221" s="2" customFormat="1" ht="16.5" customHeight="1">
      <c r="A221" s="40"/>
      <c r="B221" s="41"/>
      <c r="C221" s="206" t="s">
        <v>314</v>
      </c>
      <c r="D221" s="206" t="s">
        <v>124</v>
      </c>
      <c r="E221" s="207" t="s">
        <v>315</v>
      </c>
      <c r="F221" s="208" t="s">
        <v>316</v>
      </c>
      <c r="G221" s="209" t="s">
        <v>193</v>
      </c>
      <c r="H221" s="210">
        <v>1.825</v>
      </c>
      <c r="I221" s="211"/>
      <c r="J221" s="212">
        <f>ROUND(I221*H221,2)</f>
        <v>0</v>
      </c>
      <c r="K221" s="208" t="s">
        <v>128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1.8907700000000001</v>
      </c>
      <c r="R221" s="215">
        <f>Q221*H221</f>
        <v>3.4506552500000001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129</v>
      </c>
      <c r="AT221" s="217" t="s">
        <v>124</v>
      </c>
      <c r="AU221" s="217" t="s">
        <v>83</v>
      </c>
      <c r="AY221" s="19" t="s">
        <v>122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81</v>
      </c>
      <c r="BK221" s="218">
        <f>ROUND(I221*H221,2)</f>
        <v>0</v>
      </c>
      <c r="BL221" s="19" t="s">
        <v>129</v>
      </c>
      <c r="BM221" s="217" t="s">
        <v>317</v>
      </c>
    </row>
    <row r="222" s="2" customFormat="1">
      <c r="A222" s="40"/>
      <c r="B222" s="41"/>
      <c r="C222" s="42"/>
      <c r="D222" s="219" t="s">
        <v>131</v>
      </c>
      <c r="E222" s="42"/>
      <c r="F222" s="220" t="s">
        <v>318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131</v>
      </c>
      <c r="AU222" s="19" t="s">
        <v>83</v>
      </c>
    </row>
    <row r="223" s="13" customFormat="1">
      <c r="A223" s="13"/>
      <c r="B223" s="224"/>
      <c r="C223" s="225"/>
      <c r="D223" s="226" t="s">
        <v>133</v>
      </c>
      <c r="E223" s="227" t="s">
        <v>19</v>
      </c>
      <c r="F223" s="228" t="s">
        <v>319</v>
      </c>
      <c r="G223" s="225"/>
      <c r="H223" s="229">
        <v>1.825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133</v>
      </c>
      <c r="AU223" s="235" t="s">
        <v>83</v>
      </c>
      <c r="AV223" s="13" t="s">
        <v>83</v>
      </c>
      <c r="AW223" s="13" t="s">
        <v>35</v>
      </c>
      <c r="AX223" s="13" t="s">
        <v>81</v>
      </c>
      <c r="AY223" s="235" t="s">
        <v>122</v>
      </c>
    </row>
    <row r="224" s="2" customFormat="1" ht="16.5" customHeight="1">
      <c r="A224" s="40"/>
      <c r="B224" s="41"/>
      <c r="C224" s="268" t="s">
        <v>320</v>
      </c>
      <c r="D224" s="268" t="s">
        <v>270</v>
      </c>
      <c r="E224" s="269" t="s">
        <v>321</v>
      </c>
      <c r="F224" s="270" t="s">
        <v>322</v>
      </c>
      <c r="G224" s="271" t="s">
        <v>257</v>
      </c>
      <c r="H224" s="272">
        <v>3.2850000000000001</v>
      </c>
      <c r="I224" s="273"/>
      <c r="J224" s="274">
        <f>ROUND(I224*H224,2)</f>
        <v>0</v>
      </c>
      <c r="K224" s="270" t="s">
        <v>128</v>
      </c>
      <c r="L224" s="275"/>
      <c r="M224" s="276" t="s">
        <v>19</v>
      </c>
      <c r="N224" s="277" t="s">
        <v>44</v>
      </c>
      <c r="O224" s="86"/>
      <c r="P224" s="215">
        <f>O224*H224</f>
        <v>0</v>
      </c>
      <c r="Q224" s="215">
        <v>1</v>
      </c>
      <c r="R224" s="215">
        <f>Q224*H224</f>
        <v>3.2850000000000001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171</v>
      </c>
      <c r="AT224" s="217" t="s">
        <v>270</v>
      </c>
      <c r="AU224" s="217" t="s">
        <v>83</v>
      </c>
      <c r="AY224" s="19" t="s">
        <v>122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81</v>
      </c>
      <c r="BK224" s="218">
        <f>ROUND(I224*H224,2)</f>
        <v>0</v>
      </c>
      <c r="BL224" s="19" t="s">
        <v>129</v>
      </c>
      <c r="BM224" s="217" t="s">
        <v>323</v>
      </c>
    </row>
    <row r="225" s="13" customFormat="1">
      <c r="A225" s="13"/>
      <c r="B225" s="224"/>
      <c r="C225" s="225"/>
      <c r="D225" s="226" t="s">
        <v>133</v>
      </c>
      <c r="E225" s="227" t="s">
        <v>19</v>
      </c>
      <c r="F225" s="228" t="s">
        <v>324</v>
      </c>
      <c r="G225" s="225"/>
      <c r="H225" s="229">
        <v>3.2850000000000001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133</v>
      </c>
      <c r="AU225" s="235" t="s">
        <v>83</v>
      </c>
      <c r="AV225" s="13" t="s">
        <v>83</v>
      </c>
      <c r="AW225" s="13" t="s">
        <v>35</v>
      </c>
      <c r="AX225" s="13" t="s">
        <v>81</v>
      </c>
      <c r="AY225" s="235" t="s">
        <v>122</v>
      </c>
    </row>
    <row r="226" s="2" customFormat="1" ht="24.15" customHeight="1">
      <c r="A226" s="40"/>
      <c r="B226" s="41"/>
      <c r="C226" s="206" t="s">
        <v>325</v>
      </c>
      <c r="D226" s="206" t="s">
        <v>124</v>
      </c>
      <c r="E226" s="207" t="s">
        <v>326</v>
      </c>
      <c r="F226" s="208" t="s">
        <v>327</v>
      </c>
      <c r="G226" s="209" t="s">
        <v>193</v>
      </c>
      <c r="H226" s="210">
        <v>1.575</v>
      </c>
      <c r="I226" s="211"/>
      <c r="J226" s="212">
        <f>ROUND(I226*H226,2)</f>
        <v>0</v>
      </c>
      <c r="K226" s="208" t="s">
        <v>128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2.5018699999999998</v>
      </c>
      <c r="R226" s="215">
        <f>Q226*H226</f>
        <v>3.9404452499999998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129</v>
      </c>
      <c r="AT226" s="217" t="s">
        <v>124</v>
      </c>
      <c r="AU226" s="217" t="s">
        <v>83</v>
      </c>
      <c r="AY226" s="19" t="s">
        <v>122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81</v>
      </c>
      <c r="BK226" s="218">
        <f>ROUND(I226*H226,2)</f>
        <v>0</v>
      </c>
      <c r="BL226" s="19" t="s">
        <v>129</v>
      </c>
      <c r="BM226" s="217" t="s">
        <v>328</v>
      </c>
    </row>
    <row r="227" s="2" customFormat="1">
      <c r="A227" s="40"/>
      <c r="B227" s="41"/>
      <c r="C227" s="42"/>
      <c r="D227" s="219" t="s">
        <v>131</v>
      </c>
      <c r="E227" s="42"/>
      <c r="F227" s="220" t="s">
        <v>329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131</v>
      </c>
      <c r="AU227" s="19" t="s">
        <v>83</v>
      </c>
    </row>
    <row r="228" s="13" customFormat="1">
      <c r="A228" s="13"/>
      <c r="B228" s="224"/>
      <c r="C228" s="225"/>
      <c r="D228" s="226" t="s">
        <v>133</v>
      </c>
      <c r="E228" s="227" t="s">
        <v>19</v>
      </c>
      <c r="F228" s="228" t="s">
        <v>330</v>
      </c>
      <c r="G228" s="225"/>
      <c r="H228" s="229">
        <v>0.90000000000000002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133</v>
      </c>
      <c r="AU228" s="235" t="s">
        <v>83</v>
      </c>
      <c r="AV228" s="13" t="s">
        <v>83</v>
      </c>
      <c r="AW228" s="13" t="s">
        <v>35</v>
      </c>
      <c r="AX228" s="13" t="s">
        <v>73</v>
      </c>
      <c r="AY228" s="235" t="s">
        <v>122</v>
      </c>
    </row>
    <row r="229" s="13" customFormat="1">
      <c r="A229" s="13"/>
      <c r="B229" s="224"/>
      <c r="C229" s="225"/>
      <c r="D229" s="226" t="s">
        <v>133</v>
      </c>
      <c r="E229" s="227" t="s">
        <v>19</v>
      </c>
      <c r="F229" s="228" t="s">
        <v>331</v>
      </c>
      <c r="G229" s="225"/>
      <c r="H229" s="229">
        <v>0.67500000000000004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133</v>
      </c>
      <c r="AU229" s="235" t="s">
        <v>83</v>
      </c>
      <c r="AV229" s="13" t="s">
        <v>83</v>
      </c>
      <c r="AW229" s="13" t="s">
        <v>35</v>
      </c>
      <c r="AX229" s="13" t="s">
        <v>73</v>
      </c>
      <c r="AY229" s="235" t="s">
        <v>122</v>
      </c>
    </row>
    <row r="230" s="15" customFormat="1">
      <c r="A230" s="15"/>
      <c r="B230" s="246"/>
      <c r="C230" s="247"/>
      <c r="D230" s="226" t="s">
        <v>133</v>
      </c>
      <c r="E230" s="248" t="s">
        <v>19</v>
      </c>
      <c r="F230" s="249" t="s">
        <v>164</v>
      </c>
      <c r="G230" s="247"/>
      <c r="H230" s="250">
        <v>1.5750000000000002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133</v>
      </c>
      <c r="AU230" s="256" t="s">
        <v>83</v>
      </c>
      <c r="AV230" s="15" t="s">
        <v>129</v>
      </c>
      <c r="AW230" s="15" t="s">
        <v>35</v>
      </c>
      <c r="AX230" s="15" t="s">
        <v>81</v>
      </c>
      <c r="AY230" s="256" t="s">
        <v>122</v>
      </c>
    </row>
    <row r="231" s="12" customFormat="1" ht="22.8" customHeight="1">
      <c r="A231" s="12"/>
      <c r="B231" s="190"/>
      <c r="C231" s="191"/>
      <c r="D231" s="192" t="s">
        <v>72</v>
      </c>
      <c r="E231" s="204" t="s">
        <v>151</v>
      </c>
      <c r="F231" s="204" t="s">
        <v>332</v>
      </c>
      <c r="G231" s="191"/>
      <c r="H231" s="191"/>
      <c r="I231" s="194"/>
      <c r="J231" s="205">
        <f>BK231</f>
        <v>0</v>
      </c>
      <c r="K231" s="191"/>
      <c r="L231" s="196"/>
      <c r="M231" s="197"/>
      <c r="N231" s="198"/>
      <c r="O231" s="198"/>
      <c r="P231" s="199">
        <f>SUM(P232:P308)</f>
        <v>0</v>
      </c>
      <c r="Q231" s="198"/>
      <c r="R231" s="199">
        <f>SUM(R232:R308)</f>
        <v>3047.5614999999993</v>
      </c>
      <c r="S231" s="198"/>
      <c r="T231" s="200">
        <f>SUM(T232:T308)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1" t="s">
        <v>81</v>
      </c>
      <c r="AT231" s="202" t="s">
        <v>72</v>
      </c>
      <c r="AU231" s="202" t="s">
        <v>81</v>
      </c>
      <c r="AY231" s="201" t="s">
        <v>122</v>
      </c>
      <c r="BK231" s="203">
        <f>SUM(BK232:BK308)</f>
        <v>0</v>
      </c>
    </row>
    <row r="232" s="2" customFormat="1" ht="21.75" customHeight="1">
      <c r="A232" s="40"/>
      <c r="B232" s="41"/>
      <c r="C232" s="206" t="s">
        <v>333</v>
      </c>
      <c r="D232" s="206" t="s">
        <v>124</v>
      </c>
      <c r="E232" s="207" t="s">
        <v>334</v>
      </c>
      <c r="F232" s="208" t="s">
        <v>335</v>
      </c>
      <c r="G232" s="209" t="s">
        <v>127</v>
      </c>
      <c r="H232" s="210">
        <v>1196</v>
      </c>
      <c r="I232" s="211"/>
      <c r="J232" s="212">
        <f>ROUND(I232*H232,2)</f>
        <v>0</v>
      </c>
      <c r="K232" s="208" t="s">
        <v>128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0.34499999999999997</v>
      </c>
      <c r="R232" s="215">
        <f>Q232*H232</f>
        <v>412.61999999999995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129</v>
      </c>
      <c r="AT232" s="217" t="s">
        <v>124</v>
      </c>
      <c r="AU232" s="217" t="s">
        <v>83</v>
      </c>
      <c r="AY232" s="19" t="s">
        <v>122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81</v>
      </c>
      <c r="BK232" s="218">
        <f>ROUND(I232*H232,2)</f>
        <v>0</v>
      </c>
      <c r="BL232" s="19" t="s">
        <v>129</v>
      </c>
      <c r="BM232" s="217" t="s">
        <v>336</v>
      </c>
    </row>
    <row r="233" s="2" customFormat="1">
      <c r="A233" s="40"/>
      <c r="B233" s="41"/>
      <c r="C233" s="42"/>
      <c r="D233" s="219" t="s">
        <v>131</v>
      </c>
      <c r="E233" s="42"/>
      <c r="F233" s="220" t="s">
        <v>337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131</v>
      </c>
      <c r="AU233" s="19" t="s">
        <v>83</v>
      </c>
    </row>
    <row r="234" s="14" customFormat="1">
      <c r="A234" s="14"/>
      <c r="B234" s="236"/>
      <c r="C234" s="237"/>
      <c r="D234" s="226" t="s">
        <v>133</v>
      </c>
      <c r="E234" s="238" t="s">
        <v>19</v>
      </c>
      <c r="F234" s="239" t="s">
        <v>338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133</v>
      </c>
      <c r="AU234" s="245" t="s">
        <v>83</v>
      </c>
      <c r="AV234" s="14" t="s">
        <v>81</v>
      </c>
      <c r="AW234" s="14" t="s">
        <v>35</v>
      </c>
      <c r="AX234" s="14" t="s">
        <v>73</v>
      </c>
      <c r="AY234" s="245" t="s">
        <v>122</v>
      </c>
    </row>
    <row r="235" s="13" customFormat="1">
      <c r="A235" s="13"/>
      <c r="B235" s="224"/>
      <c r="C235" s="225"/>
      <c r="D235" s="226" t="s">
        <v>133</v>
      </c>
      <c r="E235" s="227" t="s">
        <v>19</v>
      </c>
      <c r="F235" s="228" t="s">
        <v>339</v>
      </c>
      <c r="G235" s="225"/>
      <c r="H235" s="229">
        <v>202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133</v>
      </c>
      <c r="AU235" s="235" t="s">
        <v>83</v>
      </c>
      <c r="AV235" s="13" t="s">
        <v>83</v>
      </c>
      <c r="AW235" s="13" t="s">
        <v>35</v>
      </c>
      <c r="AX235" s="13" t="s">
        <v>73</v>
      </c>
      <c r="AY235" s="235" t="s">
        <v>122</v>
      </c>
    </row>
    <row r="236" s="13" customFormat="1">
      <c r="A236" s="13"/>
      <c r="B236" s="224"/>
      <c r="C236" s="225"/>
      <c r="D236" s="226" t="s">
        <v>133</v>
      </c>
      <c r="E236" s="227" t="s">
        <v>19</v>
      </c>
      <c r="F236" s="228" t="s">
        <v>340</v>
      </c>
      <c r="G236" s="225"/>
      <c r="H236" s="229">
        <v>202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133</v>
      </c>
      <c r="AU236" s="235" t="s">
        <v>83</v>
      </c>
      <c r="AV236" s="13" t="s">
        <v>83</v>
      </c>
      <c r="AW236" s="13" t="s">
        <v>35</v>
      </c>
      <c r="AX236" s="13" t="s">
        <v>73</v>
      </c>
      <c r="AY236" s="235" t="s">
        <v>122</v>
      </c>
    </row>
    <row r="237" s="16" customFormat="1">
      <c r="A237" s="16"/>
      <c r="B237" s="257"/>
      <c r="C237" s="258"/>
      <c r="D237" s="226" t="s">
        <v>133</v>
      </c>
      <c r="E237" s="259" t="s">
        <v>19</v>
      </c>
      <c r="F237" s="260" t="s">
        <v>206</v>
      </c>
      <c r="G237" s="258"/>
      <c r="H237" s="261">
        <v>404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67" t="s">
        <v>133</v>
      </c>
      <c r="AU237" s="267" t="s">
        <v>83</v>
      </c>
      <c r="AV237" s="16" t="s">
        <v>141</v>
      </c>
      <c r="AW237" s="16" t="s">
        <v>35</v>
      </c>
      <c r="AX237" s="16" t="s">
        <v>73</v>
      </c>
      <c r="AY237" s="267" t="s">
        <v>122</v>
      </c>
    </row>
    <row r="238" s="13" customFormat="1">
      <c r="A238" s="13"/>
      <c r="B238" s="224"/>
      <c r="C238" s="225"/>
      <c r="D238" s="226" t="s">
        <v>133</v>
      </c>
      <c r="E238" s="227" t="s">
        <v>19</v>
      </c>
      <c r="F238" s="228" t="s">
        <v>341</v>
      </c>
      <c r="G238" s="225"/>
      <c r="H238" s="229">
        <v>396</v>
      </c>
      <c r="I238" s="230"/>
      <c r="J238" s="225"/>
      <c r="K238" s="225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133</v>
      </c>
      <c r="AU238" s="235" t="s">
        <v>83</v>
      </c>
      <c r="AV238" s="13" t="s">
        <v>83</v>
      </c>
      <c r="AW238" s="13" t="s">
        <v>35</v>
      </c>
      <c r="AX238" s="13" t="s">
        <v>73</v>
      </c>
      <c r="AY238" s="235" t="s">
        <v>122</v>
      </c>
    </row>
    <row r="239" s="13" customFormat="1">
      <c r="A239" s="13"/>
      <c r="B239" s="224"/>
      <c r="C239" s="225"/>
      <c r="D239" s="226" t="s">
        <v>133</v>
      </c>
      <c r="E239" s="227" t="s">
        <v>19</v>
      </c>
      <c r="F239" s="228" t="s">
        <v>342</v>
      </c>
      <c r="G239" s="225"/>
      <c r="H239" s="229">
        <v>396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133</v>
      </c>
      <c r="AU239" s="235" t="s">
        <v>83</v>
      </c>
      <c r="AV239" s="13" t="s">
        <v>83</v>
      </c>
      <c r="AW239" s="13" t="s">
        <v>35</v>
      </c>
      <c r="AX239" s="13" t="s">
        <v>73</v>
      </c>
      <c r="AY239" s="235" t="s">
        <v>122</v>
      </c>
    </row>
    <row r="240" s="16" customFormat="1">
      <c r="A240" s="16"/>
      <c r="B240" s="257"/>
      <c r="C240" s="258"/>
      <c r="D240" s="226" t="s">
        <v>133</v>
      </c>
      <c r="E240" s="259" t="s">
        <v>19</v>
      </c>
      <c r="F240" s="260" t="s">
        <v>206</v>
      </c>
      <c r="G240" s="258"/>
      <c r="H240" s="261">
        <v>792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7" t="s">
        <v>133</v>
      </c>
      <c r="AU240" s="267" t="s">
        <v>83</v>
      </c>
      <c r="AV240" s="16" t="s">
        <v>141</v>
      </c>
      <c r="AW240" s="16" t="s">
        <v>35</v>
      </c>
      <c r="AX240" s="16" t="s">
        <v>73</v>
      </c>
      <c r="AY240" s="267" t="s">
        <v>122</v>
      </c>
    </row>
    <row r="241" s="15" customFormat="1">
      <c r="A241" s="15"/>
      <c r="B241" s="246"/>
      <c r="C241" s="247"/>
      <c r="D241" s="226" t="s">
        <v>133</v>
      </c>
      <c r="E241" s="248" t="s">
        <v>19</v>
      </c>
      <c r="F241" s="249" t="s">
        <v>164</v>
      </c>
      <c r="G241" s="247"/>
      <c r="H241" s="250">
        <v>1196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133</v>
      </c>
      <c r="AU241" s="256" t="s">
        <v>83</v>
      </c>
      <c r="AV241" s="15" t="s">
        <v>129</v>
      </c>
      <c r="AW241" s="15" t="s">
        <v>35</v>
      </c>
      <c r="AX241" s="15" t="s">
        <v>81</v>
      </c>
      <c r="AY241" s="256" t="s">
        <v>122</v>
      </c>
    </row>
    <row r="242" s="2" customFormat="1" ht="21.75" customHeight="1">
      <c r="A242" s="40"/>
      <c r="B242" s="41"/>
      <c r="C242" s="206" t="s">
        <v>343</v>
      </c>
      <c r="D242" s="206" t="s">
        <v>124</v>
      </c>
      <c r="E242" s="207" t="s">
        <v>344</v>
      </c>
      <c r="F242" s="208" t="s">
        <v>345</v>
      </c>
      <c r="G242" s="209" t="s">
        <v>127</v>
      </c>
      <c r="H242" s="210">
        <v>637</v>
      </c>
      <c r="I242" s="211"/>
      <c r="J242" s="212">
        <f>ROUND(I242*H242,2)</f>
        <v>0</v>
      </c>
      <c r="K242" s="208" t="s">
        <v>19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129</v>
      </c>
      <c r="AT242" s="217" t="s">
        <v>124</v>
      </c>
      <c r="AU242" s="217" t="s">
        <v>83</v>
      </c>
      <c r="AY242" s="19" t="s">
        <v>122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81</v>
      </c>
      <c r="BK242" s="218">
        <f>ROUND(I242*H242,2)</f>
        <v>0</v>
      </c>
      <c r="BL242" s="19" t="s">
        <v>129</v>
      </c>
      <c r="BM242" s="217" t="s">
        <v>346</v>
      </c>
    </row>
    <row r="243" s="14" customFormat="1">
      <c r="A243" s="14"/>
      <c r="B243" s="236"/>
      <c r="C243" s="237"/>
      <c r="D243" s="226" t="s">
        <v>133</v>
      </c>
      <c r="E243" s="238" t="s">
        <v>19</v>
      </c>
      <c r="F243" s="239" t="s">
        <v>338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133</v>
      </c>
      <c r="AU243" s="245" t="s">
        <v>83</v>
      </c>
      <c r="AV243" s="14" t="s">
        <v>81</v>
      </c>
      <c r="AW243" s="14" t="s">
        <v>35</v>
      </c>
      <c r="AX243" s="14" t="s">
        <v>73</v>
      </c>
      <c r="AY243" s="245" t="s">
        <v>122</v>
      </c>
    </row>
    <row r="244" s="13" customFormat="1">
      <c r="A244" s="13"/>
      <c r="B244" s="224"/>
      <c r="C244" s="225"/>
      <c r="D244" s="226" t="s">
        <v>133</v>
      </c>
      <c r="E244" s="227" t="s">
        <v>19</v>
      </c>
      <c r="F244" s="228" t="s">
        <v>347</v>
      </c>
      <c r="G244" s="225"/>
      <c r="H244" s="229">
        <v>637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133</v>
      </c>
      <c r="AU244" s="235" t="s">
        <v>83</v>
      </c>
      <c r="AV244" s="13" t="s">
        <v>83</v>
      </c>
      <c r="AW244" s="13" t="s">
        <v>35</v>
      </c>
      <c r="AX244" s="13" t="s">
        <v>73</v>
      </c>
      <c r="AY244" s="235" t="s">
        <v>122</v>
      </c>
    </row>
    <row r="245" s="15" customFormat="1">
      <c r="A245" s="15"/>
      <c r="B245" s="246"/>
      <c r="C245" s="247"/>
      <c r="D245" s="226" t="s">
        <v>133</v>
      </c>
      <c r="E245" s="248" t="s">
        <v>19</v>
      </c>
      <c r="F245" s="249" t="s">
        <v>164</v>
      </c>
      <c r="G245" s="247"/>
      <c r="H245" s="250">
        <v>637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133</v>
      </c>
      <c r="AU245" s="256" t="s">
        <v>83</v>
      </c>
      <c r="AV245" s="15" t="s">
        <v>129</v>
      </c>
      <c r="AW245" s="15" t="s">
        <v>35</v>
      </c>
      <c r="AX245" s="15" t="s">
        <v>81</v>
      </c>
      <c r="AY245" s="256" t="s">
        <v>122</v>
      </c>
    </row>
    <row r="246" s="2" customFormat="1" ht="21.75" customHeight="1">
      <c r="A246" s="40"/>
      <c r="B246" s="41"/>
      <c r="C246" s="206" t="s">
        <v>348</v>
      </c>
      <c r="D246" s="206" t="s">
        <v>124</v>
      </c>
      <c r="E246" s="207" t="s">
        <v>349</v>
      </c>
      <c r="F246" s="208" t="s">
        <v>350</v>
      </c>
      <c r="G246" s="209" t="s">
        <v>127</v>
      </c>
      <c r="H246" s="210">
        <v>4709</v>
      </c>
      <c r="I246" s="211"/>
      <c r="J246" s="212">
        <f>ROUND(I246*H246,2)</f>
        <v>0</v>
      </c>
      <c r="K246" s="208" t="s">
        <v>128</v>
      </c>
      <c r="L246" s="46"/>
      <c r="M246" s="213" t="s">
        <v>19</v>
      </c>
      <c r="N246" s="214" t="s">
        <v>44</v>
      </c>
      <c r="O246" s="86"/>
      <c r="P246" s="215">
        <f>O246*H246</f>
        <v>0</v>
      </c>
      <c r="Q246" s="215">
        <v>0.46000000000000002</v>
      </c>
      <c r="R246" s="215">
        <f>Q246*H246</f>
        <v>2166.1399999999999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129</v>
      </c>
      <c r="AT246" s="217" t="s">
        <v>124</v>
      </c>
      <c r="AU246" s="217" t="s">
        <v>83</v>
      </c>
      <c r="AY246" s="19" t="s">
        <v>122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81</v>
      </c>
      <c r="BK246" s="218">
        <f>ROUND(I246*H246,2)</f>
        <v>0</v>
      </c>
      <c r="BL246" s="19" t="s">
        <v>129</v>
      </c>
      <c r="BM246" s="217" t="s">
        <v>351</v>
      </c>
    </row>
    <row r="247" s="2" customFormat="1">
      <c r="A247" s="40"/>
      <c r="B247" s="41"/>
      <c r="C247" s="42"/>
      <c r="D247" s="219" t="s">
        <v>131</v>
      </c>
      <c r="E247" s="42"/>
      <c r="F247" s="220" t="s">
        <v>352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131</v>
      </c>
      <c r="AU247" s="19" t="s">
        <v>83</v>
      </c>
    </row>
    <row r="248" s="14" customFormat="1">
      <c r="A248" s="14"/>
      <c r="B248" s="236"/>
      <c r="C248" s="237"/>
      <c r="D248" s="226" t="s">
        <v>133</v>
      </c>
      <c r="E248" s="238" t="s">
        <v>19</v>
      </c>
      <c r="F248" s="239" t="s">
        <v>338</v>
      </c>
      <c r="G248" s="237"/>
      <c r="H248" s="238" t="s">
        <v>19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133</v>
      </c>
      <c r="AU248" s="245" t="s">
        <v>83</v>
      </c>
      <c r="AV248" s="14" t="s">
        <v>81</v>
      </c>
      <c r="AW248" s="14" t="s">
        <v>35</v>
      </c>
      <c r="AX248" s="14" t="s">
        <v>73</v>
      </c>
      <c r="AY248" s="245" t="s">
        <v>122</v>
      </c>
    </row>
    <row r="249" s="13" customFormat="1">
      <c r="A249" s="13"/>
      <c r="B249" s="224"/>
      <c r="C249" s="225"/>
      <c r="D249" s="226" t="s">
        <v>133</v>
      </c>
      <c r="E249" s="227" t="s">
        <v>19</v>
      </c>
      <c r="F249" s="228" t="s">
        <v>353</v>
      </c>
      <c r="G249" s="225"/>
      <c r="H249" s="229">
        <v>435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133</v>
      </c>
      <c r="AU249" s="235" t="s">
        <v>83</v>
      </c>
      <c r="AV249" s="13" t="s">
        <v>83</v>
      </c>
      <c r="AW249" s="13" t="s">
        <v>35</v>
      </c>
      <c r="AX249" s="13" t="s">
        <v>73</v>
      </c>
      <c r="AY249" s="235" t="s">
        <v>122</v>
      </c>
    </row>
    <row r="250" s="16" customFormat="1">
      <c r="A250" s="16"/>
      <c r="B250" s="257"/>
      <c r="C250" s="258"/>
      <c r="D250" s="226" t="s">
        <v>133</v>
      </c>
      <c r="E250" s="259" t="s">
        <v>19</v>
      </c>
      <c r="F250" s="260" t="s">
        <v>206</v>
      </c>
      <c r="G250" s="258"/>
      <c r="H250" s="261">
        <v>435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67" t="s">
        <v>133</v>
      </c>
      <c r="AU250" s="267" t="s">
        <v>83</v>
      </c>
      <c r="AV250" s="16" t="s">
        <v>141</v>
      </c>
      <c r="AW250" s="16" t="s">
        <v>35</v>
      </c>
      <c r="AX250" s="16" t="s">
        <v>73</v>
      </c>
      <c r="AY250" s="267" t="s">
        <v>122</v>
      </c>
    </row>
    <row r="251" s="13" customFormat="1">
      <c r="A251" s="13"/>
      <c r="B251" s="224"/>
      <c r="C251" s="225"/>
      <c r="D251" s="226" t="s">
        <v>133</v>
      </c>
      <c r="E251" s="227" t="s">
        <v>19</v>
      </c>
      <c r="F251" s="228" t="s">
        <v>354</v>
      </c>
      <c r="G251" s="225"/>
      <c r="H251" s="229">
        <v>2137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133</v>
      </c>
      <c r="AU251" s="235" t="s">
        <v>83</v>
      </c>
      <c r="AV251" s="13" t="s">
        <v>83</v>
      </c>
      <c r="AW251" s="13" t="s">
        <v>35</v>
      </c>
      <c r="AX251" s="13" t="s">
        <v>73</v>
      </c>
      <c r="AY251" s="235" t="s">
        <v>122</v>
      </c>
    </row>
    <row r="252" s="13" customFormat="1">
      <c r="A252" s="13"/>
      <c r="B252" s="224"/>
      <c r="C252" s="225"/>
      <c r="D252" s="226" t="s">
        <v>133</v>
      </c>
      <c r="E252" s="227" t="s">
        <v>19</v>
      </c>
      <c r="F252" s="228" t="s">
        <v>355</v>
      </c>
      <c r="G252" s="225"/>
      <c r="H252" s="229">
        <v>2137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133</v>
      </c>
      <c r="AU252" s="235" t="s">
        <v>83</v>
      </c>
      <c r="AV252" s="13" t="s">
        <v>83</v>
      </c>
      <c r="AW252" s="13" t="s">
        <v>35</v>
      </c>
      <c r="AX252" s="13" t="s">
        <v>73</v>
      </c>
      <c r="AY252" s="235" t="s">
        <v>122</v>
      </c>
    </row>
    <row r="253" s="16" customFormat="1">
      <c r="A253" s="16"/>
      <c r="B253" s="257"/>
      <c r="C253" s="258"/>
      <c r="D253" s="226" t="s">
        <v>133</v>
      </c>
      <c r="E253" s="259" t="s">
        <v>19</v>
      </c>
      <c r="F253" s="260" t="s">
        <v>206</v>
      </c>
      <c r="G253" s="258"/>
      <c r="H253" s="261">
        <v>4274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67" t="s">
        <v>133</v>
      </c>
      <c r="AU253" s="267" t="s">
        <v>83</v>
      </c>
      <c r="AV253" s="16" t="s">
        <v>141</v>
      </c>
      <c r="AW253" s="16" t="s">
        <v>35</v>
      </c>
      <c r="AX253" s="16" t="s">
        <v>73</v>
      </c>
      <c r="AY253" s="267" t="s">
        <v>122</v>
      </c>
    </row>
    <row r="254" s="15" customFormat="1">
      <c r="A254" s="15"/>
      <c r="B254" s="246"/>
      <c r="C254" s="247"/>
      <c r="D254" s="226" t="s">
        <v>133</v>
      </c>
      <c r="E254" s="248" t="s">
        <v>19</v>
      </c>
      <c r="F254" s="249" t="s">
        <v>164</v>
      </c>
      <c r="G254" s="247"/>
      <c r="H254" s="250">
        <v>4709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133</v>
      </c>
      <c r="AU254" s="256" t="s">
        <v>83</v>
      </c>
      <c r="AV254" s="15" t="s">
        <v>129</v>
      </c>
      <c r="AW254" s="15" t="s">
        <v>35</v>
      </c>
      <c r="AX254" s="15" t="s">
        <v>81</v>
      </c>
      <c r="AY254" s="256" t="s">
        <v>122</v>
      </c>
    </row>
    <row r="255" s="2" customFormat="1" ht="24.15" customHeight="1">
      <c r="A255" s="40"/>
      <c r="B255" s="41"/>
      <c r="C255" s="206" t="s">
        <v>356</v>
      </c>
      <c r="D255" s="206" t="s">
        <v>124</v>
      </c>
      <c r="E255" s="207" t="s">
        <v>357</v>
      </c>
      <c r="F255" s="208" t="s">
        <v>358</v>
      </c>
      <c r="G255" s="209" t="s">
        <v>127</v>
      </c>
      <c r="H255" s="210">
        <v>5066</v>
      </c>
      <c r="I255" s="211"/>
      <c r="J255" s="212">
        <f>ROUND(I255*H255,2)</f>
        <v>0</v>
      </c>
      <c r="K255" s="208" t="s">
        <v>19</v>
      </c>
      <c r="L255" s="46"/>
      <c r="M255" s="213" t="s">
        <v>19</v>
      </c>
      <c r="N255" s="214" t="s">
        <v>44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129</v>
      </c>
      <c r="AT255" s="217" t="s">
        <v>124</v>
      </c>
      <c r="AU255" s="217" t="s">
        <v>83</v>
      </c>
      <c r="AY255" s="19" t="s">
        <v>122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81</v>
      </c>
      <c r="BK255" s="218">
        <f>ROUND(I255*H255,2)</f>
        <v>0</v>
      </c>
      <c r="BL255" s="19" t="s">
        <v>129</v>
      </c>
      <c r="BM255" s="217" t="s">
        <v>359</v>
      </c>
    </row>
    <row r="256" s="14" customFormat="1">
      <c r="A256" s="14"/>
      <c r="B256" s="236"/>
      <c r="C256" s="237"/>
      <c r="D256" s="226" t="s">
        <v>133</v>
      </c>
      <c r="E256" s="238" t="s">
        <v>19</v>
      </c>
      <c r="F256" s="239" t="s">
        <v>338</v>
      </c>
      <c r="G256" s="237"/>
      <c r="H256" s="238" t="s">
        <v>19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133</v>
      </c>
      <c r="AU256" s="245" t="s">
        <v>83</v>
      </c>
      <c r="AV256" s="14" t="s">
        <v>81</v>
      </c>
      <c r="AW256" s="14" t="s">
        <v>35</v>
      </c>
      <c r="AX256" s="14" t="s">
        <v>73</v>
      </c>
      <c r="AY256" s="245" t="s">
        <v>122</v>
      </c>
    </row>
    <row r="257" s="13" customFormat="1">
      <c r="A257" s="13"/>
      <c r="B257" s="224"/>
      <c r="C257" s="225"/>
      <c r="D257" s="226" t="s">
        <v>133</v>
      </c>
      <c r="E257" s="227" t="s">
        <v>19</v>
      </c>
      <c r="F257" s="228" t="s">
        <v>360</v>
      </c>
      <c r="G257" s="225"/>
      <c r="H257" s="229">
        <v>4274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133</v>
      </c>
      <c r="AU257" s="235" t="s">
        <v>83</v>
      </c>
      <c r="AV257" s="13" t="s">
        <v>83</v>
      </c>
      <c r="AW257" s="13" t="s">
        <v>35</v>
      </c>
      <c r="AX257" s="13" t="s">
        <v>73</v>
      </c>
      <c r="AY257" s="235" t="s">
        <v>122</v>
      </c>
    </row>
    <row r="258" s="13" customFormat="1">
      <c r="A258" s="13"/>
      <c r="B258" s="224"/>
      <c r="C258" s="225"/>
      <c r="D258" s="226" t="s">
        <v>133</v>
      </c>
      <c r="E258" s="227" t="s">
        <v>19</v>
      </c>
      <c r="F258" s="228" t="s">
        <v>361</v>
      </c>
      <c r="G258" s="225"/>
      <c r="H258" s="229">
        <v>792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133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122</v>
      </c>
    </row>
    <row r="259" s="15" customFormat="1">
      <c r="A259" s="15"/>
      <c r="B259" s="246"/>
      <c r="C259" s="247"/>
      <c r="D259" s="226" t="s">
        <v>133</v>
      </c>
      <c r="E259" s="248" t="s">
        <v>19</v>
      </c>
      <c r="F259" s="249" t="s">
        <v>164</v>
      </c>
      <c r="G259" s="247"/>
      <c r="H259" s="250">
        <v>5066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133</v>
      </c>
      <c r="AU259" s="256" t="s">
        <v>83</v>
      </c>
      <c r="AV259" s="15" t="s">
        <v>129</v>
      </c>
      <c r="AW259" s="15" t="s">
        <v>35</v>
      </c>
      <c r="AX259" s="15" t="s">
        <v>81</v>
      </c>
      <c r="AY259" s="256" t="s">
        <v>122</v>
      </c>
    </row>
    <row r="260" s="2" customFormat="1" ht="16.5" customHeight="1">
      <c r="A260" s="40"/>
      <c r="B260" s="41"/>
      <c r="C260" s="206" t="s">
        <v>362</v>
      </c>
      <c r="D260" s="206" t="s">
        <v>124</v>
      </c>
      <c r="E260" s="207" t="s">
        <v>363</v>
      </c>
      <c r="F260" s="208" t="s">
        <v>364</v>
      </c>
      <c r="G260" s="209" t="s">
        <v>127</v>
      </c>
      <c r="H260" s="210">
        <v>1900</v>
      </c>
      <c r="I260" s="211"/>
      <c r="J260" s="212">
        <f>ROUND(I260*H260,2)</f>
        <v>0</v>
      </c>
      <c r="K260" s="208" t="s">
        <v>128</v>
      </c>
      <c r="L260" s="46"/>
      <c r="M260" s="213" t="s">
        <v>19</v>
      </c>
      <c r="N260" s="214" t="s">
        <v>44</v>
      </c>
      <c r="O260" s="86"/>
      <c r="P260" s="215">
        <f>O260*H260</f>
        <v>0</v>
      </c>
      <c r="Q260" s="215">
        <v>0.00060999999999999997</v>
      </c>
      <c r="R260" s="215">
        <f>Q260*H260</f>
        <v>1.159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129</v>
      </c>
      <c r="AT260" s="217" t="s">
        <v>124</v>
      </c>
      <c r="AU260" s="217" t="s">
        <v>83</v>
      </c>
      <c r="AY260" s="19" t="s">
        <v>122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81</v>
      </c>
      <c r="BK260" s="218">
        <f>ROUND(I260*H260,2)</f>
        <v>0</v>
      </c>
      <c r="BL260" s="19" t="s">
        <v>129</v>
      </c>
      <c r="BM260" s="217" t="s">
        <v>365</v>
      </c>
    </row>
    <row r="261" s="2" customFormat="1">
      <c r="A261" s="40"/>
      <c r="B261" s="41"/>
      <c r="C261" s="42"/>
      <c r="D261" s="219" t="s">
        <v>131</v>
      </c>
      <c r="E261" s="42"/>
      <c r="F261" s="220" t="s">
        <v>366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131</v>
      </c>
      <c r="AU261" s="19" t="s">
        <v>83</v>
      </c>
    </row>
    <row r="262" s="14" customFormat="1">
      <c r="A262" s="14"/>
      <c r="B262" s="236"/>
      <c r="C262" s="237"/>
      <c r="D262" s="226" t="s">
        <v>133</v>
      </c>
      <c r="E262" s="238" t="s">
        <v>19</v>
      </c>
      <c r="F262" s="239" t="s">
        <v>338</v>
      </c>
      <c r="G262" s="237"/>
      <c r="H262" s="238" t="s">
        <v>19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133</v>
      </c>
      <c r="AU262" s="245" t="s">
        <v>83</v>
      </c>
      <c r="AV262" s="14" t="s">
        <v>81</v>
      </c>
      <c r="AW262" s="14" t="s">
        <v>35</v>
      </c>
      <c r="AX262" s="14" t="s">
        <v>73</v>
      </c>
      <c r="AY262" s="245" t="s">
        <v>122</v>
      </c>
    </row>
    <row r="263" s="13" customFormat="1">
      <c r="A263" s="13"/>
      <c r="B263" s="224"/>
      <c r="C263" s="225"/>
      <c r="D263" s="226" t="s">
        <v>133</v>
      </c>
      <c r="E263" s="227" t="s">
        <v>19</v>
      </c>
      <c r="F263" s="228" t="s">
        <v>367</v>
      </c>
      <c r="G263" s="225"/>
      <c r="H263" s="229">
        <v>1900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133</v>
      </c>
      <c r="AU263" s="235" t="s">
        <v>83</v>
      </c>
      <c r="AV263" s="13" t="s">
        <v>83</v>
      </c>
      <c r="AW263" s="13" t="s">
        <v>35</v>
      </c>
      <c r="AX263" s="13" t="s">
        <v>81</v>
      </c>
      <c r="AY263" s="235" t="s">
        <v>122</v>
      </c>
    </row>
    <row r="264" s="2" customFormat="1" ht="24.15" customHeight="1">
      <c r="A264" s="40"/>
      <c r="B264" s="41"/>
      <c r="C264" s="206" t="s">
        <v>368</v>
      </c>
      <c r="D264" s="206" t="s">
        <v>124</v>
      </c>
      <c r="E264" s="207" t="s">
        <v>369</v>
      </c>
      <c r="F264" s="208" t="s">
        <v>370</v>
      </c>
      <c r="G264" s="209" t="s">
        <v>127</v>
      </c>
      <c r="H264" s="210">
        <v>1900</v>
      </c>
      <c r="I264" s="211"/>
      <c r="J264" s="212">
        <f>ROUND(I264*H264,2)</f>
        <v>0</v>
      </c>
      <c r="K264" s="208" t="s">
        <v>128</v>
      </c>
      <c r="L264" s="46"/>
      <c r="M264" s="213" t="s">
        <v>19</v>
      </c>
      <c r="N264" s="214" t="s">
        <v>44</v>
      </c>
      <c r="O264" s="86"/>
      <c r="P264" s="215">
        <f>O264*H264</f>
        <v>0</v>
      </c>
      <c r="Q264" s="215">
        <v>0.10373</v>
      </c>
      <c r="R264" s="215">
        <f>Q264*H264</f>
        <v>197.08700000000002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129</v>
      </c>
      <c r="AT264" s="217" t="s">
        <v>124</v>
      </c>
      <c r="AU264" s="217" t="s">
        <v>83</v>
      </c>
      <c r="AY264" s="19" t="s">
        <v>122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81</v>
      </c>
      <c r="BK264" s="218">
        <f>ROUND(I264*H264,2)</f>
        <v>0</v>
      </c>
      <c r="BL264" s="19" t="s">
        <v>129</v>
      </c>
      <c r="BM264" s="217" t="s">
        <v>371</v>
      </c>
    </row>
    <row r="265" s="2" customFormat="1">
      <c r="A265" s="40"/>
      <c r="B265" s="41"/>
      <c r="C265" s="42"/>
      <c r="D265" s="219" t="s">
        <v>131</v>
      </c>
      <c r="E265" s="42"/>
      <c r="F265" s="220" t="s">
        <v>372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131</v>
      </c>
      <c r="AU265" s="19" t="s">
        <v>83</v>
      </c>
    </row>
    <row r="266" s="14" customFormat="1">
      <c r="A266" s="14"/>
      <c r="B266" s="236"/>
      <c r="C266" s="237"/>
      <c r="D266" s="226" t="s">
        <v>133</v>
      </c>
      <c r="E266" s="238" t="s">
        <v>19</v>
      </c>
      <c r="F266" s="239" t="s">
        <v>338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133</v>
      </c>
      <c r="AU266" s="245" t="s">
        <v>83</v>
      </c>
      <c r="AV266" s="14" t="s">
        <v>81</v>
      </c>
      <c r="AW266" s="14" t="s">
        <v>35</v>
      </c>
      <c r="AX266" s="14" t="s">
        <v>73</v>
      </c>
      <c r="AY266" s="245" t="s">
        <v>122</v>
      </c>
    </row>
    <row r="267" s="13" customFormat="1">
      <c r="A267" s="13"/>
      <c r="B267" s="224"/>
      <c r="C267" s="225"/>
      <c r="D267" s="226" t="s">
        <v>133</v>
      </c>
      <c r="E267" s="227" t="s">
        <v>19</v>
      </c>
      <c r="F267" s="228" t="s">
        <v>367</v>
      </c>
      <c r="G267" s="225"/>
      <c r="H267" s="229">
        <v>1900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133</v>
      </c>
      <c r="AU267" s="235" t="s">
        <v>83</v>
      </c>
      <c r="AV267" s="13" t="s">
        <v>83</v>
      </c>
      <c r="AW267" s="13" t="s">
        <v>35</v>
      </c>
      <c r="AX267" s="13" t="s">
        <v>81</v>
      </c>
      <c r="AY267" s="235" t="s">
        <v>122</v>
      </c>
    </row>
    <row r="268" s="2" customFormat="1" ht="24.15" customHeight="1">
      <c r="A268" s="40"/>
      <c r="B268" s="41"/>
      <c r="C268" s="206" t="s">
        <v>373</v>
      </c>
      <c r="D268" s="206" t="s">
        <v>124</v>
      </c>
      <c r="E268" s="207" t="s">
        <v>374</v>
      </c>
      <c r="F268" s="208" t="s">
        <v>375</v>
      </c>
      <c r="G268" s="209" t="s">
        <v>127</v>
      </c>
      <c r="H268" s="210">
        <v>1900</v>
      </c>
      <c r="I268" s="211"/>
      <c r="J268" s="212">
        <f>ROUND(I268*H268,2)</f>
        <v>0</v>
      </c>
      <c r="K268" s="208" t="s">
        <v>128</v>
      </c>
      <c r="L268" s="46"/>
      <c r="M268" s="213" t="s">
        <v>19</v>
      </c>
      <c r="N268" s="214" t="s">
        <v>44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129</v>
      </c>
      <c r="AT268" s="217" t="s">
        <v>124</v>
      </c>
      <c r="AU268" s="217" t="s">
        <v>83</v>
      </c>
      <c r="AY268" s="19" t="s">
        <v>122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ROUND(I268*H268,2)</f>
        <v>0</v>
      </c>
      <c r="BL268" s="19" t="s">
        <v>129</v>
      </c>
      <c r="BM268" s="217" t="s">
        <v>376</v>
      </c>
    </row>
    <row r="269" s="2" customFormat="1">
      <c r="A269" s="40"/>
      <c r="B269" s="41"/>
      <c r="C269" s="42"/>
      <c r="D269" s="219" t="s">
        <v>131</v>
      </c>
      <c r="E269" s="42"/>
      <c r="F269" s="220" t="s">
        <v>377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131</v>
      </c>
      <c r="AU269" s="19" t="s">
        <v>83</v>
      </c>
    </row>
    <row r="270" s="14" customFormat="1">
      <c r="A270" s="14"/>
      <c r="B270" s="236"/>
      <c r="C270" s="237"/>
      <c r="D270" s="226" t="s">
        <v>133</v>
      </c>
      <c r="E270" s="238" t="s">
        <v>19</v>
      </c>
      <c r="F270" s="239" t="s">
        <v>338</v>
      </c>
      <c r="G270" s="237"/>
      <c r="H270" s="238" t="s">
        <v>19</v>
      </c>
      <c r="I270" s="240"/>
      <c r="J270" s="237"/>
      <c r="K270" s="237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133</v>
      </c>
      <c r="AU270" s="245" t="s">
        <v>83</v>
      </c>
      <c r="AV270" s="14" t="s">
        <v>81</v>
      </c>
      <c r="AW270" s="14" t="s">
        <v>35</v>
      </c>
      <c r="AX270" s="14" t="s">
        <v>73</v>
      </c>
      <c r="AY270" s="245" t="s">
        <v>122</v>
      </c>
    </row>
    <row r="271" s="13" customFormat="1">
      <c r="A271" s="13"/>
      <c r="B271" s="224"/>
      <c r="C271" s="225"/>
      <c r="D271" s="226" t="s">
        <v>133</v>
      </c>
      <c r="E271" s="227" t="s">
        <v>19</v>
      </c>
      <c r="F271" s="228" t="s">
        <v>378</v>
      </c>
      <c r="G271" s="225"/>
      <c r="H271" s="229">
        <v>1900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133</v>
      </c>
      <c r="AU271" s="235" t="s">
        <v>83</v>
      </c>
      <c r="AV271" s="13" t="s">
        <v>83</v>
      </c>
      <c r="AW271" s="13" t="s">
        <v>35</v>
      </c>
      <c r="AX271" s="13" t="s">
        <v>81</v>
      </c>
      <c r="AY271" s="235" t="s">
        <v>122</v>
      </c>
    </row>
    <row r="272" s="2" customFormat="1" ht="37.8" customHeight="1">
      <c r="A272" s="40"/>
      <c r="B272" s="41"/>
      <c r="C272" s="206" t="s">
        <v>379</v>
      </c>
      <c r="D272" s="206" t="s">
        <v>124</v>
      </c>
      <c r="E272" s="207" t="s">
        <v>380</v>
      </c>
      <c r="F272" s="208" t="s">
        <v>381</v>
      </c>
      <c r="G272" s="209" t="s">
        <v>127</v>
      </c>
      <c r="H272" s="210">
        <v>435</v>
      </c>
      <c r="I272" s="211"/>
      <c r="J272" s="212">
        <f>ROUND(I272*H272,2)</f>
        <v>0</v>
      </c>
      <c r="K272" s="208" t="s">
        <v>128</v>
      </c>
      <c r="L272" s="46"/>
      <c r="M272" s="213" t="s">
        <v>19</v>
      </c>
      <c r="N272" s="214" t="s">
        <v>44</v>
      </c>
      <c r="O272" s="86"/>
      <c r="P272" s="215">
        <f>O272*H272</f>
        <v>0</v>
      </c>
      <c r="Q272" s="215">
        <v>0.089219999999999994</v>
      </c>
      <c r="R272" s="215">
        <f>Q272*H272</f>
        <v>38.810699999999997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129</v>
      </c>
      <c r="AT272" s="217" t="s">
        <v>124</v>
      </c>
      <c r="AU272" s="217" t="s">
        <v>83</v>
      </c>
      <c r="AY272" s="19" t="s">
        <v>122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81</v>
      </c>
      <c r="BK272" s="218">
        <f>ROUND(I272*H272,2)</f>
        <v>0</v>
      </c>
      <c r="BL272" s="19" t="s">
        <v>129</v>
      </c>
      <c r="BM272" s="217" t="s">
        <v>382</v>
      </c>
    </row>
    <row r="273" s="2" customFormat="1">
      <c r="A273" s="40"/>
      <c r="B273" s="41"/>
      <c r="C273" s="42"/>
      <c r="D273" s="219" t="s">
        <v>131</v>
      </c>
      <c r="E273" s="42"/>
      <c r="F273" s="220" t="s">
        <v>383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131</v>
      </c>
      <c r="AU273" s="19" t="s">
        <v>83</v>
      </c>
    </row>
    <row r="274" s="14" customFormat="1">
      <c r="A274" s="14"/>
      <c r="B274" s="236"/>
      <c r="C274" s="237"/>
      <c r="D274" s="226" t="s">
        <v>133</v>
      </c>
      <c r="E274" s="238" t="s">
        <v>19</v>
      </c>
      <c r="F274" s="239" t="s">
        <v>338</v>
      </c>
      <c r="G274" s="237"/>
      <c r="H274" s="238" t="s">
        <v>19</v>
      </c>
      <c r="I274" s="240"/>
      <c r="J274" s="237"/>
      <c r="K274" s="237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133</v>
      </c>
      <c r="AU274" s="245" t="s">
        <v>83</v>
      </c>
      <c r="AV274" s="14" t="s">
        <v>81</v>
      </c>
      <c r="AW274" s="14" t="s">
        <v>35</v>
      </c>
      <c r="AX274" s="14" t="s">
        <v>73</v>
      </c>
      <c r="AY274" s="245" t="s">
        <v>122</v>
      </c>
    </row>
    <row r="275" s="13" customFormat="1">
      <c r="A275" s="13"/>
      <c r="B275" s="224"/>
      <c r="C275" s="225"/>
      <c r="D275" s="226" t="s">
        <v>133</v>
      </c>
      <c r="E275" s="227" t="s">
        <v>19</v>
      </c>
      <c r="F275" s="228" t="s">
        <v>384</v>
      </c>
      <c r="G275" s="225"/>
      <c r="H275" s="229">
        <v>421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133</v>
      </c>
      <c r="AU275" s="235" t="s">
        <v>83</v>
      </c>
      <c r="AV275" s="13" t="s">
        <v>83</v>
      </c>
      <c r="AW275" s="13" t="s">
        <v>35</v>
      </c>
      <c r="AX275" s="13" t="s">
        <v>73</v>
      </c>
      <c r="AY275" s="235" t="s">
        <v>122</v>
      </c>
    </row>
    <row r="276" s="13" customFormat="1">
      <c r="A276" s="13"/>
      <c r="B276" s="224"/>
      <c r="C276" s="225"/>
      <c r="D276" s="226" t="s">
        <v>133</v>
      </c>
      <c r="E276" s="227" t="s">
        <v>19</v>
      </c>
      <c r="F276" s="228" t="s">
        <v>385</v>
      </c>
      <c r="G276" s="225"/>
      <c r="H276" s="229">
        <v>14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133</v>
      </c>
      <c r="AU276" s="235" t="s">
        <v>83</v>
      </c>
      <c r="AV276" s="13" t="s">
        <v>83</v>
      </c>
      <c r="AW276" s="13" t="s">
        <v>35</v>
      </c>
      <c r="AX276" s="13" t="s">
        <v>73</v>
      </c>
      <c r="AY276" s="235" t="s">
        <v>122</v>
      </c>
    </row>
    <row r="277" s="15" customFormat="1">
      <c r="A277" s="15"/>
      <c r="B277" s="246"/>
      <c r="C277" s="247"/>
      <c r="D277" s="226" t="s">
        <v>133</v>
      </c>
      <c r="E277" s="248" t="s">
        <v>19</v>
      </c>
      <c r="F277" s="249" t="s">
        <v>164</v>
      </c>
      <c r="G277" s="247"/>
      <c r="H277" s="250">
        <v>435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6" t="s">
        <v>133</v>
      </c>
      <c r="AU277" s="256" t="s">
        <v>83</v>
      </c>
      <c r="AV277" s="15" t="s">
        <v>129</v>
      </c>
      <c r="AW277" s="15" t="s">
        <v>35</v>
      </c>
      <c r="AX277" s="15" t="s">
        <v>81</v>
      </c>
      <c r="AY277" s="256" t="s">
        <v>122</v>
      </c>
    </row>
    <row r="278" s="2" customFormat="1" ht="16.5" customHeight="1">
      <c r="A278" s="40"/>
      <c r="B278" s="41"/>
      <c r="C278" s="268" t="s">
        <v>386</v>
      </c>
      <c r="D278" s="268" t="s">
        <v>270</v>
      </c>
      <c r="E278" s="269" t="s">
        <v>387</v>
      </c>
      <c r="F278" s="270" t="s">
        <v>388</v>
      </c>
      <c r="G278" s="271" t="s">
        <v>127</v>
      </c>
      <c r="H278" s="272">
        <v>429.42000000000002</v>
      </c>
      <c r="I278" s="273"/>
      <c r="J278" s="274">
        <f>ROUND(I278*H278,2)</f>
        <v>0</v>
      </c>
      <c r="K278" s="270" t="s">
        <v>128</v>
      </c>
      <c r="L278" s="275"/>
      <c r="M278" s="276" t="s">
        <v>19</v>
      </c>
      <c r="N278" s="277" t="s">
        <v>44</v>
      </c>
      <c r="O278" s="86"/>
      <c r="P278" s="215">
        <f>O278*H278</f>
        <v>0</v>
      </c>
      <c r="Q278" s="215">
        <v>0.13100000000000001</v>
      </c>
      <c r="R278" s="215">
        <f>Q278*H278</f>
        <v>56.254020000000004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171</v>
      </c>
      <c r="AT278" s="217" t="s">
        <v>270</v>
      </c>
      <c r="AU278" s="217" t="s">
        <v>83</v>
      </c>
      <c r="AY278" s="19" t="s">
        <v>122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81</v>
      </c>
      <c r="BK278" s="218">
        <f>ROUND(I278*H278,2)</f>
        <v>0</v>
      </c>
      <c r="BL278" s="19" t="s">
        <v>129</v>
      </c>
      <c r="BM278" s="217" t="s">
        <v>389</v>
      </c>
    </row>
    <row r="279" s="13" customFormat="1">
      <c r="A279" s="13"/>
      <c r="B279" s="224"/>
      <c r="C279" s="225"/>
      <c r="D279" s="226" t="s">
        <v>133</v>
      </c>
      <c r="E279" s="227" t="s">
        <v>19</v>
      </c>
      <c r="F279" s="228" t="s">
        <v>390</v>
      </c>
      <c r="G279" s="225"/>
      <c r="H279" s="229">
        <v>421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133</v>
      </c>
      <c r="AU279" s="235" t="s">
        <v>83</v>
      </c>
      <c r="AV279" s="13" t="s">
        <v>83</v>
      </c>
      <c r="AW279" s="13" t="s">
        <v>35</v>
      </c>
      <c r="AX279" s="13" t="s">
        <v>73</v>
      </c>
      <c r="AY279" s="235" t="s">
        <v>122</v>
      </c>
    </row>
    <row r="280" s="16" customFormat="1">
      <c r="A280" s="16"/>
      <c r="B280" s="257"/>
      <c r="C280" s="258"/>
      <c r="D280" s="226" t="s">
        <v>133</v>
      </c>
      <c r="E280" s="259" t="s">
        <v>19</v>
      </c>
      <c r="F280" s="260" t="s">
        <v>206</v>
      </c>
      <c r="G280" s="258"/>
      <c r="H280" s="261">
        <v>421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67" t="s">
        <v>133</v>
      </c>
      <c r="AU280" s="267" t="s">
        <v>83</v>
      </c>
      <c r="AV280" s="16" t="s">
        <v>141</v>
      </c>
      <c r="AW280" s="16" t="s">
        <v>35</v>
      </c>
      <c r="AX280" s="16" t="s">
        <v>73</v>
      </c>
      <c r="AY280" s="267" t="s">
        <v>122</v>
      </c>
    </row>
    <row r="281" s="13" customFormat="1">
      <c r="A281" s="13"/>
      <c r="B281" s="224"/>
      <c r="C281" s="225"/>
      <c r="D281" s="226" t="s">
        <v>133</v>
      </c>
      <c r="E281" s="227" t="s">
        <v>19</v>
      </c>
      <c r="F281" s="228" t="s">
        <v>391</v>
      </c>
      <c r="G281" s="225"/>
      <c r="H281" s="229">
        <v>429.42000000000002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133</v>
      </c>
      <c r="AU281" s="235" t="s">
        <v>83</v>
      </c>
      <c r="AV281" s="13" t="s">
        <v>83</v>
      </c>
      <c r="AW281" s="13" t="s">
        <v>35</v>
      </c>
      <c r="AX281" s="13" t="s">
        <v>81</v>
      </c>
      <c r="AY281" s="235" t="s">
        <v>122</v>
      </c>
    </row>
    <row r="282" s="2" customFormat="1" ht="16.5" customHeight="1">
      <c r="A282" s="40"/>
      <c r="B282" s="41"/>
      <c r="C282" s="268" t="s">
        <v>392</v>
      </c>
      <c r="D282" s="268" t="s">
        <v>270</v>
      </c>
      <c r="E282" s="269" t="s">
        <v>393</v>
      </c>
      <c r="F282" s="270" t="s">
        <v>394</v>
      </c>
      <c r="G282" s="271" t="s">
        <v>127</v>
      </c>
      <c r="H282" s="272">
        <v>14.279999999999999</v>
      </c>
      <c r="I282" s="273"/>
      <c r="J282" s="274">
        <f>ROUND(I282*H282,2)</f>
        <v>0</v>
      </c>
      <c r="K282" s="270" t="s">
        <v>128</v>
      </c>
      <c r="L282" s="275"/>
      <c r="M282" s="276" t="s">
        <v>19</v>
      </c>
      <c r="N282" s="277" t="s">
        <v>44</v>
      </c>
      <c r="O282" s="86"/>
      <c r="P282" s="215">
        <f>O282*H282</f>
        <v>0</v>
      </c>
      <c r="Q282" s="215">
        <v>0.13100000000000001</v>
      </c>
      <c r="R282" s="215">
        <f>Q282*H282</f>
        <v>1.8706799999999999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171</v>
      </c>
      <c r="AT282" s="217" t="s">
        <v>270</v>
      </c>
      <c r="AU282" s="217" t="s">
        <v>83</v>
      </c>
      <c r="AY282" s="19" t="s">
        <v>122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81</v>
      </c>
      <c r="BK282" s="218">
        <f>ROUND(I282*H282,2)</f>
        <v>0</v>
      </c>
      <c r="BL282" s="19" t="s">
        <v>129</v>
      </c>
      <c r="BM282" s="217" t="s">
        <v>395</v>
      </c>
    </row>
    <row r="283" s="14" customFormat="1">
      <c r="A283" s="14"/>
      <c r="B283" s="236"/>
      <c r="C283" s="237"/>
      <c r="D283" s="226" t="s">
        <v>133</v>
      </c>
      <c r="E283" s="238" t="s">
        <v>19</v>
      </c>
      <c r="F283" s="239" t="s">
        <v>338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133</v>
      </c>
      <c r="AU283" s="245" t="s">
        <v>83</v>
      </c>
      <c r="AV283" s="14" t="s">
        <v>81</v>
      </c>
      <c r="AW283" s="14" t="s">
        <v>35</v>
      </c>
      <c r="AX283" s="14" t="s">
        <v>73</v>
      </c>
      <c r="AY283" s="245" t="s">
        <v>122</v>
      </c>
    </row>
    <row r="284" s="13" customFormat="1">
      <c r="A284" s="13"/>
      <c r="B284" s="224"/>
      <c r="C284" s="225"/>
      <c r="D284" s="226" t="s">
        <v>133</v>
      </c>
      <c r="E284" s="227" t="s">
        <v>19</v>
      </c>
      <c r="F284" s="228" t="s">
        <v>385</v>
      </c>
      <c r="G284" s="225"/>
      <c r="H284" s="229">
        <v>14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133</v>
      </c>
      <c r="AU284" s="235" t="s">
        <v>83</v>
      </c>
      <c r="AV284" s="13" t="s">
        <v>83</v>
      </c>
      <c r="AW284" s="13" t="s">
        <v>35</v>
      </c>
      <c r="AX284" s="13" t="s">
        <v>73</v>
      </c>
      <c r="AY284" s="235" t="s">
        <v>122</v>
      </c>
    </row>
    <row r="285" s="16" customFormat="1">
      <c r="A285" s="16"/>
      <c r="B285" s="257"/>
      <c r="C285" s="258"/>
      <c r="D285" s="226" t="s">
        <v>133</v>
      </c>
      <c r="E285" s="259" t="s">
        <v>19</v>
      </c>
      <c r="F285" s="260" t="s">
        <v>206</v>
      </c>
      <c r="G285" s="258"/>
      <c r="H285" s="261">
        <v>14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67" t="s">
        <v>133</v>
      </c>
      <c r="AU285" s="267" t="s">
        <v>83</v>
      </c>
      <c r="AV285" s="16" t="s">
        <v>141</v>
      </c>
      <c r="AW285" s="16" t="s">
        <v>35</v>
      </c>
      <c r="AX285" s="16" t="s">
        <v>73</v>
      </c>
      <c r="AY285" s="267" t="s">
        <v>122</v>
      </c>
    </row>
    <row r="286" s="13" customFormat="1">
      <c r="A286" s="13"/>
      <c r="B286" s="224"/>
      <c r="C286" s="225"/>
      <c r="D286" s="226" t="s">
        <v>133</v>
      </c>
      <c r="E286" s="227" t="s">
        <v>19</v>
      </c>
      <c r="F286" s="228" t="s">
        <v>396</v>
      </c>
      <c r="G286" s="225"/>
      <c r="H286" s="229">
        <v>14.279999999999999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133</v>
      </c>
      <c r="AU286" s="235" t="s">
        <v>83</v>
      </c>
      <c r="AV286" s="13" t="s">
        <v>83</v>
      </c>
      <c r="AW286" s="13" t="s">
        <v>35</v>
      </c>
      <c r="AX286" s="13" t="s">
        <v>81</v>
      </c>
      <c r="AY286" s="235" t="s">
        <v>122</v>
      </c>
    </row>
    <row r="287" s="2" customFormat="1" ht="37.8" customHeight="1">
      <c r="A287" s="40"/>
      <c r="B287" s="41"/>
      <c r="C287" s="206" t="s">
        <v>397</v>
      </c>
      <c r="D287" s="206" t="s">
        <v>124</v>
      </c>
      <c r="E287" s="207" t="s">
        <v>398</v>
      </c>
      <c r="F287" s="208" t="s">
        <v>399</v>
      </c>
      <c r="G287" s="209" t="s">
        <v>127</v>
      </c>
      <c r="H287" s="210">
        <v>598</v>
      </c>
      <c r="I287" s="211"/>
      <c r="J287" s="212">
        <f>ROUND(I287*H287,2)</f>
        <v>0</v>
      </c>
      <c r="K287" s="208" t="s">
        <v>128</v>
      </c>
      <c r="L287" s="46"/>
      <c r="M287" s="213" t="s">
        <v>19</v>
      </c>
      <c r="N287" s="214" t="s">
        <v>44</v>
      </c>
      <c r="O287" s="86"/>
      <c r="P287" s="215">
        <f>O287*H287</f>
        <v>0</v>
      </c>
      <c r="Q287" s="215">
        <v>0.11162</v>
      </c>
      <c r="R287" s="215">
        <f>Q287*H287</f>
        <v>66.748760000000004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129</v>
      </c>
      <c r="AT287" s="217" t="s">
        <v>124</v>
      </c>
      <c r="AU287" s="217" t="s">
        <v>83</v>
      </c>
      <c r="AY287" s="19" t="s">
        <v>122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81</v>
      </c>
      <c r="BK287" s="218">
        <f>ROUND(I287*H287,2)</f>
        <v>0</v>
      </c>
      <c r="BL287" s="19" t="s">
        <v>129</v>
      </c>
      <c r="BM287" s="217" t="s">
        <v>400</v>
      </c>
    </row>
    <row r="288" s="2" customFormat="1">
      <c r="A288" s="40"/>
      <c r="B288" s="41"/>
      <c r="C288" s="42"/>
      <c r="D288" s="219" t="s">
        <v>131</v>
      </c>
      <c r="E288" s="42"/>
      <c r="F288" s="220" t="s">
        <v>401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131</v>
      </c>
      <c r="AU288" s="19" t="s">
        <v>83</v>
      </c>
    </row>
    <row r="289" s="14" customFormat="1">
      <c r="A289" s="14"/>
      <c r="B289" s="236"/>
      <c r="C289" s="237"/>
      <c r="D289" s="226" t="s">
        <v>133</v>
      </c>
      <c r="E289" s="238" t="s">
        <v>19</v>
      </c>
      <c r="F289" s="239" t="s">
        <v>338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133</v>
      </c>
      <c r="AU289" s="245" t="s">
        <v>83</v>
      </c>
      <c r="AV289" s="14" t="s">
        <v>81</v>
      </c>
      <c r="AW289" s="14" t="s">
        <v>35</v>
      </c>
      <c r="AX289" s="14" t="s">
        <v>73</v>
      </c>
      <c r="AY289" s="245" t="s">
        <v>122</v>
      </c>
    </row>
    <row r="290" s="13" customFormat="1">
      <c r="A290" s="13"/>
      <c r="B290" s="224"/>
      <c r="C290" s="225"/>
      <c r="D290" s="226" t="s">
        <v>133</v>
      </c>
      <c r="E290" s="227" t="s">
        <v>19</v>
      </c>
      <c r="F290" s="228" t="s">
        <v>402</v>
      </c>
      <c r="G290" s="225"/>
      <c r="H290" s="229">
        <v>121</v>
      </c>
      <c r="I290" s="230"/>
      <c r="J290" s="225"/>
      <c r="K290" s="225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133</v>
      </c>
      <c r="AU290" s="235" t="s">
        <v>83</v>
      </c>
      <c r="AV290" s="13" t="s">
        <v>83</v>
      </c>
      <c r="AW290" s="13" t="s">
        <v>35</v>
      </c>
      <c r="AX290" s="13" t="s">
        <v>73</v>
      </c>
      <c r="AY290" s="235" t="s">
        <v>122</v>
      </c>
    </row>
    <row r="291" s="13" customFormat="1">
      <c r="A291" s="13"/>
      <c r="B291" s="224"/>
      <c r="C291" s="225"/>
      <c r="D291" s="226" t="s">
        <v>133</v>
      </c>
      <c r="E291" s="227" t="s">
        <v>19</v>
      </c>
      <c r="F291" s="228" t="s">
        <v>403</v>
      </c>
      <c r="G291" s="225"/>
      <c r="H291" s="229">
        <v>396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133</v>
      </c>
      <c r="AU291" s="235" t="s">
        <v>83</v>
      </c>
      <c r="AV291" s="13" t="s">
        <v>83</v>
      </c>
      <c r="AW291" s="13" t="s">
        <v>35</v>
      </c>
      <c r="AX291" s="13" t="s">
        <v>73</v>
      </c>
      <c r="AY291" s="235" t="s">
        <v>122</v>
      </c>
    </row>
    <row r="292" s="13" customFormat="1">
      <c r="A292" s="13"/>
      <c r="B292" s="224"/>
      <c r="C292" s="225"/>
      <c r="D292" s="226" t="s">
        <v>133</v>
      </c>
      <c r="E292" s="227" t="s">
        <v>19</v>
      </c>
      <c r="F292" s="228" t="s">
        <v>404</v>
      </c>
      <c r="G292" s="225"/>
      <c r="H292" s="229">
        <v>67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133</v>
      </c>
      <c r="AU292" s="235" t="s">
        <v>83</v>
      </c>
      <c r="AV292" s="13" t="s">
        <v>83</v>
      </c>
      <c r="AW292" s="13" t="s">
        <v>35</v>
      </c>
      <c r="AX292" s="13" t="s">
        <v>73</v>
      </c>
      <c r="AY292" s="235" t="s">
        <v>122</v>
      </c>
    </row>
    <row r="293" s="13" customFormat="1">
      <c r="A293" s="13"/>
      <c r="B293" s="224"/>
      <c r="C293" s="225"/>
      <c r="D293" s="226" t="s">
        <v>133</v>
      </c>
      <c r="E293" s="227" t="s">
        <v>19</v>
      </c>
      <c r="F293" s="228" t="s">
        <v>405</v>
      </c>
      <c r="G293" s="225"/>
      <c r="H293" s="229">
        <v>14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133</v>
      </c>
      <c r="AU293" s="235" t="s">
        <v>83</v>
      </c>
      <c r="AV293" s="13" t="s">
        <v>83</v>
      </c>
      <c r="AW293" s="13" t="s">
        <v>35</v>
      </c>
      <c r="AX293" s="13" t="s">
        <v>73</v>
      </c>
      <c r="AY293" s="235" t="s">
        <v>122</v>
      </c>
    </row>
    <row r="294" s="15" customFormat="1">
      <c r="A294" s="15"/>
      <c r="B294" s="246"/>
      <c r="C294" s="247"/>
      <c r="D294" s="226" t="s">
        <v>133</v>
      </c>
      <c r="E294" s="248" t="s">
        <v>19</v>
      </c>
      <c r="F294" s="249" t="s">
        <v>164</v>
      </c>
      <c r="G294" s="247"/>
      <c r="H294" s="250">
        <v>598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133</v>
      </c>
      <c r="AU294" s="256" t="s">
        <v>83</v>
      </c>
      <c r="AV294" s="15" t="s">
        <v>129</v>
      </c>
      <c r="AW294" s="15" t="s">
        <v>35</v>
      </c>
      <c r="AX294" s="15" t="s">
        <v>81</v>
      </c>
      <c r="AY294" s="256" t="s">
        <v>122</v>
      </c>
    </row>
    <row r="295" s="2" customFormat="1" ht="16.5" customHeight="1">
      <c r="A295" s="40"/>
      <c r="B295" s="41"/>
      <c r="C295" s="268" t="s">
        <v>406</v>
      </c>
      <c r="D295" s="268" t="s">
        <v>270</v>
      </c>
      <c r="E295" s="269" t="s">
        <v>407</v>
      </c>
      <c r="F295" s="270" t="s">
        <v>408</v>
      </c>
      <c r="G295" s="271" t="s">
        <v>127</v>
      </c>
      <c r="H295" s="272">
        <v>123.42</v>
      </c>
      <c r="I295" s="273"/>
      <c r="J295" s="274">
        <f>ROUND(I295*H295,2)</f>
        <v>0</v>
      </c>
      <c r="K295" s="270" t="s">
        <v>128</v>
      </c>
      <c r="L295" s="275"/>
      <c r="M295" s="276" t="s">
        <v>19</v>
      </c>
      <c r="N295" s="277" t="s">
        <v>44</v>
      </c>
      <c r="O295" s="86"/>
      <c r="P295" s="215">
        <f>O295*H295</f>
        <v>0</v>
      </c>
      <c r="Q295" s="215">
        <v>0.17599999999999999</v>
      </c>
      <c r="R295" s="215">
        <f>Q295*H295</f>
        <v>21.721920000000001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171</v>
      </c>
      <c r="AT295" s="217" t="s">
        <v>270</v>
      </c>
      <c r="AU295" s="217" t="s">
        <v>83</v>
      </c>
      <c r="AY295" s="19" t="s">
        <v>122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81</v>
      </c>
      <c r="BK295" s="218">
        <f>ROUND(I295*H295,2)</f>
        <v>0</v>
      </c>
      <c r="BL295" s="19" t="s">
        <v>129</v>
      </c>
      <c r="BM295" s="217" t="s">
        <v>409</v>
      </c>
    </row>
    <row r="296" s="13" customFormat="1">
      <c r="A296" s="13"/>
      <c r="B296" s="224"/>
      <c r="C296" s="225"/>
      <c r="D296" s="226" t="s">
        <v>133</v>
      </c>
      <c r="E296" s="227" t="s">
        <v>19</v>
      </c>
      <c r="F296" s="228" t="s">
        <v>410</v>
      </c>
      <c r="G296" s="225"/>
      <c r="H296" s="229">
        <v>121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133</v>
      </c>
      <c r="AU296" s="235" t="s">
        <v>83</v>
      </c>
      <c r="AV296" s="13" t="s">
        <v>83</v>
      </c>
      <c r="AW296" s="13" t="s">
        <v>35</v>
      </c>
      <c r="AX296" s="13" t="s">
        <v>73</v>
      </c>
      <c r="AY296" s="235" t="s">
        <v>122</v>
      </c>
    </row>
    <row r="297" s="16" customFormat="1">
      <c r="A297" s="16"/>
      <c r="B297" s="257"/>
      <c r="C297" s="258"/>
      <c r="D297" s="226" t="s">
        <v>133</v>
      </c>
      <c r="E297" s="259" t="s">
        <v>19</v>
      </c>
      <c r="F297" s="260" t="s">
        <v>206</v>
      </c>
      <c r="G297" s="258"/>
      <c r="H297" s="261">
        <v>121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67" t="s">
        <v>133</v>
      </c>
      <c r="AU297" s="267" t="s">
        <v>83</v>
      </c>
      <c r="AV297" s="16" t="s">
        <v>141</v>
      </c>
      <c r="AW297" s="16" t="s">
        <v>35</v>
      </c>
      <c r="AX297" s="16" t="s">
        <v>73</v>
      </c>
      <c r="AY297" s="267" t="s">
        <v>122</v>
      </c>
    </row>
    <row r="298" s="13" customFormat="1">
      <c r="A298" s="13"/>
      <c r="B298" s="224"/>
      <c r="C298" s="225"/>
      <c r="D298" s="226" t="s">
        <v>133</v>
      </c>
      <c r="E298" s="227" t="s">
        <v>19</v>
      </c>
      <c r="F298" s="228" t="s">
        <v>411</v>
      </c>
      <c r="G298" s="225"/>
      <c r="H298" s="229">
        <v>123.42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133</v>
      </c>
      <c r="AU298" s="235" t="s">
        <v>83</v>
      </c>
      <c r="AV298" s="13" t="s">
        <v>83</v>
      </c>
      <c r="AW298" s="13" t="s">
        <v>35</v>
      </c>
      <c r="AX298" s="13" t="s">
        <v>81</v>
      </c>
      <c r="AY298" s="235" t="s">
        <v>122</v>
      </c>
    </row>
    <row r="299" s="2" customFormat="1" ht="16.5" customHeight="1">
      <c r="A299" s="40"/>
      <c r="B299" s="41"/>
      <c r="C299" s="268" t="s">
        <v>412</v>
      </c>
      <c r="D299" s="268" t="s">
        <v>270</v>
      </c>
      <c r="E299" s="269" t="s">
        <v>413</v>
      </c>
      <c r="F299" s="270" t="s">
        <v>414</v>
      </c>
      <c r="G299" s="271" t="s">
        <v>127</v>
      </c>
      <c r="H299" s="272">
        <v>403.92000000000002</v>
      </c>
      <c r="I299" s="273"/>
      <c r="J299" s="274">
        <f>ROUND(I299*H299,2)</f>
        <v>0</v>
      </c>
      <c r="K299" s="270" t="s">
        <v>128</v>
      </c>
      <c r="L299" s="275"/>
      <c r="M299" s="276" t="s">
        <v>19</v>
      </c>
      <c r="N299" s="277" t="s">
        <v>44</v>
      </c>
      <c r="O299" s="86"/>
      <c r="P299" s="215">
        <f>O299*H299</f>
        <v>0</v>
      </c>
      <c r="Q299" s="215">
        <v>0.17599999999999999</v>
      </c>
      <c r="R299" s="215">
        <f>Q299*H299</f>
        <v>71.089919999999992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171</v>
      </c>
      <c r="AT299" s="217" t="s">
        <v>270</v>
      </c>
      <c r="AU299" s="217" t="s">
        <v>83</v>
      </c>
      <c r="AY299" s="19" t="s">
        <v>122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81</v>
      </c>
      <c r="BK299" s="218">
        <f>ROUND(I299*H299,2)</f>
        <v>0</v>
      </c>
      <c r="BL299" s="19" t="s">
        <v>129</v>
      </c>
      <c r="BM299" s="217" t="s">
        <v>415</v>
      </c>
    </row>
    <row r="300" s="13" customFormat="1">
      <c r="A300" s="13"/>
      <c r="B300" s="224"/>
      <c r="C300" s="225"/>
      <c r="D300" s="226" t="s">
        <v>133</v>
      </c>
      <c r="E300" s="227" t="s">
        <v>19</v>
      </c>
      <c r="F300" s="228" t="s">
        <v>416</v>
      </c>
      <c r="G300" s="225"/>
      <c r="H300" s="229">
        <v>396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133</v>
      </c>
      <c r="AU300" s="235" t="s">
        <v>83</v>
      </c>
      <c r="AV300" s="13" t="s">
        <v>83</v>
      </c>
      <c r="AW300" s="13" t="s">
        <v>35</v>
      </c>
      <c r="AX300" s="13" t="s">
        <v>73</v>
      </c>
      <c r="AY300" s="235" t="s">
        <v>122</v>
      </c>
    </row>
    <row r="301" s="16" customFormat="1">
      <c r="A301" s="16"/>
      <c r="B301" s="257"/>
      <c r="C301" s="258"/>
      <c r="D301" s="226" t="s">
        <v>133</v>
      </c>
      <c r="E301" s="259" t="s">
        <v>19</v>
      </c>
      <c r="F301" s="260" t="s">
        <v>206</v>
      </c>
      <c r="G301" s="258"/>
      <c r="H301" s="261">
        <v>396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67" t="s">
        <v>133</v>
      </c>
      <c r="AU301" s="267" t="s">
        <v>83</v>
      </c>
      <c r="AV301" s="16" t="s">
        <v>141</v>
      </c>
      <c r="AW301" s="16" t="s">
        <v>35</v>
      </c>
      <c r="AX301" s="16" t="s">
        <v>73</v>
      </c>
      <c r="AY301" s="267" t="s">
        <v>122</v>
      </c>
    </row>
    <row r="302" s="13" customFormat="1">
      <c r="A302" s="13"/>
      <c r="B302" s="224"/>
      <c r="C302" s="225"/>
      <c r="D302" s="226" t="s">
        <v>133</v>
      </c>
      <c r="E302" s="227" t="s">
        <v>19</v>
      </c>
      <c r="F302" s="228" t="s">
        <v>417</v>
      </c>
      <c r="G302" s="225"/>
      <c r="H302" s="229">
        <v>403.92000000000002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133</v>
      </c>
      <c r="AU302" s="235" t="s">
        <v>83</v>
      </c>
      <c r="AV302" s="13" t="s">
        <v>83</v>
      </c>
      <c r="AW302" s="13" t="s">
        <v>35</v>
      </c>
      <c r="AX302" s="13" t="s">
        <v>81</v>
      </c>
      <c r="AY302" s="235" t="s">
        <v>122</v>
      </c>
    </row>
    <row r="303" s="2" customFormat="1" ht="16.5" customHeight="1">
      <c r="A303" s="40"/>
      <c r="B303" s="41"/>
      <c r="C303" s="268" t="s">
        <v>418</v>
      </c>
      <c r="D303" s="268" t="s">
        <v>270</v>
      </c>
      <c r="E303" s="269" t="s">
        <v>419</v>
      </c>
      <c r="F303" s="270" t="s">
        <v>420</v>
      </c>
      <c r="G303" s="271" t="s">
        <v>127</v>
      </c>
      <c r="H303" s="272">
        <v>68.340000000000003</v>
      </c>
      <c r="I303" s="273"/>
      <c r="J303" s="274">
        <f>ROUND(I303*H303,2)</f>
        <v>0</v>
      </c>
      <c r="K303" s="270" t="s">
        <v>128</v>
      </c>
      <c r="L303" s="275"/>
      <c r="M303" s="276" t="s">
        <v>19</v>
      </c>
      <c r="N303" s="277" t="s">
        <v>44</v>
      </c>
      <c r="O303" s="86"/>
      <c r="P303" s="215">
        <f>O303*H303</f>
        <v>0</v>
      </c>
      <c r="Q303" s="215">
        <v>0.17499999999999999</v>
      </c>
      <c r="R303" s="215">
        <f>Q303*H303</f>
        <v>11.9595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171</v>
      </c>
      <c r="AT303" s="217" t="s">
        <v>270</v>
      </c>
      <c r="AU303" s="217" t="s">
        <v>83</v>
      </c>
      <c r="AY303" s="19" t="s">
        <v>122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81</v>
      </c>
      <c r="BK303" s="218">
        <f>ROUND(I303*H303,2)</f>
        <v>0</v>
      </c>
      <c r="BL303" s="19" t="s">
        <v>129</v>
      </c>
      <c r="BM303" s="217" t="s">
        <v>421</v>
      </c>
    </row>
    <row r="304" s="14" customFormat="1">
      <c r="A304" s="14"/>
      <c r="B304" s="236"/>
      <c r="C304" s="237"/>
      <c r="D304" s="226" t="s">
        <v>133</v>
      </c>
      <c r="E304" s="238" t="s">
        <v>19</v>
      </c>
      <c r="F304" s="239" t="s">
        <v>422</v>
      </c>
      <c r="G304" s="237"/>
      <c r="H304" s="238" t="s">
        <v>19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133</v>
      </c>
      <c r="AU304" s="245" t="s">
        <v>83</v>
      </c>
      <c r="AV304" s="14" t="s">
        <v>81</v>
      </c>
      <c r="AW304" s="14" t="s">
        <v>35</v>
      </c>
      <c r="AX304" s="14" t="s">
        <v>73</v>
      </c>
      <c r="AY304" s="245" t="s">
        <v>122</v>
      </c>
    </row>
    <row r="305" s="13" customFormat="1">
      <c r="A305" s="13"/>
      <c r="B305" s="224"/>
      <c r="C305" s="225"/>
      <c r="D305" s="226" t="s">
        <v>133</v>
      </c>
      <c r="E305" s="227" t="s">
        <v>19</v>
      </c>
      <c r="F305" s="228" t="s">
        <v>404</v>
      </c>
      <c r="G305" s="225"/>
      <c r="H305" s="229">
        <v>67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133</v>
      </c>
      <c r="AU305" s="235" t="s">
        <v>83</v>
      </c>
      <c r="AV305" s="13" t="s">
        <v>83</v>
      </c>
      <c r="AW305" s="13" t="s">
        <v>35</v>
      </c>
      <c r="AX305" s="13" t="s">
        <v>73</v>
      </c>
      <c r="AY305" s="235" t="s">
        <v>122</v>
      </c>
    </row>
    <row r="306" s="16" customFormat="1">
      <c r="A306" s="16"/>
      <c r="B306" s="257"/>
      <c r="C306" s="258"/>
      <c r="D306" s="226" t="s">
        <v>133</v>
      </c>
      <c r="E306" s="259" t="s">
        <v>19</v>
      </c>
      <c r="F306" s="260" t="s">
        <v>206</v>
      </c>
      <c r="G306" s="258"/>
      <c r="H306" s="261">
        <v>67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67" t="s">
        <v>133</v>
      </c>
      <c r="AU306" s="267" t="s">
        <v>83</v>
      </c>
      <c r="AV306" s="16" t="s">
        <v>141</v>
      </c>
      <c r="AW306" s="16" t="s">
        <v>35</v>
      </c>
      <c r="AX306" s="16" t="s">
        <v>73</v>
      </c>
      <c r="AY306" s="267" t="s">
        <v>122</v>
      </c>
    </row>
    <row r="307" s="13" customFormat="1">
      <c r="A307" s="13"/>
      <c r="B307" s="224"/>
      <c r="C307" s="225"/>
      <c r="D307" s="226" t="s">
        <v>133</v>
      </c>
      <c r="E307" s="227" t="s">
        <v>19</v>
      </c>
      <c r="F307" s="228" t="s">
        <v>423</v>
      </c>
      <c r="G307" s="225"/>
      <c r="H307" s="229">
        <v>68.340000000000003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133</v>
      </c>
      <c r="AU307" s="235" t="s">
        <v>83</v>
      </c>
      <c r="AV307" s="13" t="s">
        <v>83</v>
      </c>
      <c r="AW307" s="13" t="s">
        <v>35</v>
      </c>
      <c r="AX307" s="13" t="s">
        <v>81</v>
      </c>
      <c r="AY307" s="235" t="s">
        <v>122</v>
      </c>
    </row>
    <row r="308" s="2" customFormat="1" ht="16.5" customHeight="1">
      <c r="A308" s="40"/>
      <c r="B308" s="41"/>
      <c r="C308" s="268" t="s">
        <v>424</v>
      </c>
      <c r="D308" s="268" t="s">
        <v>270</v>
      </c>
      <c r="E308" s="269" t="s">
        <v>425</v>
      </c>
      <c r="F308" s="270" t="s">
        <v>426</v>
      </c>
      <c r="G308" s="271" t="s">
        <v>127</v>
      </c>
      <c r="H308" s="272">
        <v>14</v>
      </c>
      <c r="I308" s="273"/>
      <c r="J308" s="274">
        <f>ROUND(I308*H308,2)</f>
        <v>0</v>
      </c>
      <c r="K308" s="270" t="s">
        <v>19</v>
      </c>
      <c r="L308" s="275"/>
      <c r="M308" s="276" t="s">
        <v>19</v>
      </c>
      <c r="N308" s="277" t="s">
        <v>44</v>
      </c>
      <c r="O308" s="86"/>
      <c r="P308" s="215">
        <f>O308*H308</f>
        <v>0</v>
      </c>
      <c r="Q308" s="215">
        <v>0.14999999999999999</v>
      </c>
      <c r="R308" s="215">
        <f>Q308*H308</f>
        <v>2.1000000000000001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171</v>
      </c>
      <c r="AT308" s="217" t="s">
        <v>270</v>
      </c>
      <c r="AU308" s="217" t="s">
        <v>83</v>
      </c>
      <c r="AY308" s="19" t="s">
        <v>122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81</v>
      </c>
      <c r="BK308" s="218">
        <f>ROUND(I308*H308,2)</f>
        <v>0</v>
      </c>
      <c r="BL308" s="19" t="s">
        <v>129</v>
      </c>
      <c r="BM308" s="217" t="s">
        <v>427</v>
      </c>
    </row>
    <row r="309" s="12" customFormat="1" ht="22.8" customHeight="1">
      <c r="A309" s="12"/>
      <c r="B309" s="190"/>
      <c r="C309" s="191"/>
      <c r="D309" s="192" t="s">
        <v>72</v>
      </c>
      <c r="E309" s="204" t="s">
        <v>171</v>
      </c>
      <c r="F309" s="204" t="s">
        <v>428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SUM(P310:P341)</f>
        <v>0</v>
      </c>
      <c r="Q309" s="198"/>
      <c r="R309" s="199">
        <f>SUM(R310:R341)</f>
        <v>18.014749200000001</v>
      </c>
      <c r="S309" s="198"/>
      <c r="T309" s="200">
        <f>SUM(T310:T341)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81</v>
      </c>
      <c r="AT309" s="202" t="s">
        <v>72</v>
      </c>
      <c r="AU309" s="202" t="s">
        <v>81</v>
      </c>
      <c r="AY309" s="201" t="s">
        <v>122</v>
      </c>
      <c r="BK309" s="203">
        <f>SUM(BK310:BK341)</f>
        <v>0</v>
      </c>
    </row>
    <row r="310" s="2" customFormat="1" ht="24.15" customHeight="1">
      <c r="A310" s="40"/>
      <c r="B310" s="41"/>
      <c r="C310" s="206" t="s">
        <v>429</v>
      </c>
      <c r="D310" s="206" t="s">
        <v>124</v>
      </c>
      <c r="E310" s="207" t="s">
        <v>430</v>
      </c>
      <c r="F310" s="208" t="s">
        <v>431</v>
      </c>
      <c r="G310" s="209" t="s">
        <v>174</v>
      </c>
      <c r="H310" s="210">
        <v>257</v>
      </c>
      <c r="I310" s="211"/>
      <c r="J310" s="212">
        <f>ROUND(I310*H310,2)</f>
        <v>0</v>
      </c>
      <c r="K310" s="208" t="s">
        <v>19</v>
      </c>
      <c r="L310" s="46"/>
      <c r="M310" s="213" t="s">
        <v>19</v>
      </c>
      <c r="N310" s="214" t="s">
        <v>44</v>
      </c>
      <c r="O310" s="86"/>
      <c r="P310" s="215">
        <f>O310*H310</f>
        <v>0</v>
      </c>
      <c r="Q310" s="215">
        <v>6.0000000000000002E-05</v>
      </c>
      <c r="R310" s="215">
        <f>Q310*H310</f>
        <v>0.01542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129</v>
      </c>
      <c r="AT310" s="217" t="s">
        <v>124</v>
      </c>
      <c r="AU310" s="217" t="s">
        <v>83</v>
      </c>
      <c r="AY310" s="19" t="s">
        <v>122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81</v>
      </c>
      <c r="BK310" s="218">
        <f>ROUND(I310*H310,2)</f>
        <v>0</v>
      </c>
      <c r="BL310" s="19" t="s">
        <v>129</v>
      </c>
      <c r="BM310" s="217" t="s">
        <v>432</v>
      </c>
    </row>
    <row r="311" s="14" customFormat="1">
      <c r="A311" s="14"/>
      <c r="B311" s="236"/>
      <c r="C311" s="237"/>
      <c r="D311" s="226" t="s">
        <v>133</v>
      </c>
      <c r="E311" s="238" t="s">
        <v>19</v>
      </c>
      <c r="F311" s="239" t="s">
        <v>162</v>
      </c>
      <c r="G311" s="237"/>
      <c r="H311" s="238" t="s">
        <v>19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133</v>
      </c>
      <c r="AU311" s="245" t="s">
        <v>83</v>
      </c>
      <c r="AV311" s="14" t="s">
        <v>81</v>
      </c>
      <c r="AW311" s="14" t="s">
        <v>35</v>
      </c>
      <c r="AX311" s="14" t="s">
        <v>73</v>
      </c>
      <c r="AY311" s="245" t="s">
        <v>122</v>
      </c>
    </row>
    <row r="312" s="13" customFormat="1">
      <c r="A312" s="13"/>
      <c r="B312" s="224"/>
      <c r="C312" s="225"/>
      <c r="D312" s="226" t="s">
        <v>133</v>
      </c>
      <c r="E312" s="227" t="s">
        <v>19</v>
      </c>
      <c r="F312" s="228" t="s">
        <v>433</v>
      </c>
      <c r="G312" s="225"/>
      <c r="H312" s="229">
        <v>257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133</v>
      </c>
      <c r="AU312" s="235" t="s">
        <v>83</v>
      </c>
      <c r="AV312" s="13" t="s">
        <v>83</v>
      </c>
      <c r="AW312" s="13" t="s">
        <v>35</v>
      </c>
      <c r="AX312" s="13" t="s">
        <v>81</v>
      </c>
      <c r="AY312" s="235" t="s">
        <v>122</v>
      </c>
    </row>
    <row r="313" s="2" customFormat="1" ht="24.15" customHeight="1">
      <c r="A313" s="40"/>
      <c r="B313" s="41"/>
      <c r="C313" s="268" t="s">
        <v>434</v>
      </c>
      <c r="D313" s="268" t="s">
        <v>270</v>
      </c>
      <c r="E313" s="269" t="s">
        <v>435</v>
      </c>
      <c r="F313" s="270" t="s">
        <v>436</v>
      </c>
      <c r="G313" s="271" t="s">
        <v>174</v>
      </c>
      <c r="H313" s="272">
        <v>257</v>
      </c>
      <c r="I313" s="273"/>
      <c r="J313" s="274">
        <f>ROUND(I313*H313,2)</f>
        <v>0</v>
      </c>
      <c r="K313" s="270" t="s">
        <v>19</v>
      </c>
      <c r="L313" s="275"/>
      <c r="M313" s="276" t="s">
        <v>19</v>
      </c>
      <c r="N313" s="277" t="s">
        <v>44</v>
      </c>
      <c r="O313" s="86"/>
      <c r="P313" s="215">
        <f>O313*H313</f>
        <v>0</v>
      </c>
      <c r="Q313" s="215">
        <v>0.0037000000000000002</v>
      </c>
      <c r="R313" s="215">
        <f>Q313*H313</f>
        <v>0.95090000000000008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171</v>
      </c>
      <c r="AT313" s="217" t="s">
        <v>270</v>
      </c>
      <c r="AU313" s="217" t="s">
        <v>83</v>
      </c>
      <c r="AY313" s="19" t="s">
        <v>122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81</v>
      </c>
      <c r="BK313" s="218">
        <f>ROUND(I313*H313,2)</f>
        <v>0</v>
      </c>
      <c r="BL313" s="19" t="s">
        <v>129</v>
      </c>
      <c r="BM313" s="217" t="s">
        <v>437</v>
      </c>
    </row>
    <row r="314" s="2" customFormat="1" ht="16.5" customHeight="1">
      <c r="A314" s="40"/>
      <c r="B314" s="41"/>
      <c r="C314" s="206" t="s">
        <v>438</v>
      </c>
      <c r="D314" s="206" t="s">
        <v>124</v>
      </c>
      <c r="E314" s="207" t="s">
        <v>439</v>
      </c>
      <c r="F314" s="208" t="s">
        <v>440</v>
      </c>
      <c r="G314" s="209" t="s">
        <v>174</v>
      </c>
      <c r="H314" s="210">
        <v>73</v>
      </c>
      <c r="I314" s="211"/>
      <c r="J314" s="212">
        <f>ROUND(I314*H314,2)</f>
        <v>0</v>
      </c>
      <c r="K314" s="208" t="s">
        <v>128</v>
      </c>
      <c r="L314" s="46"/>
      <c r="M314" s="213" t="s">
        <v>19</v>
      </c>
      <c r="N314" s="214" t="s">
        <v>44</v>
      </c>
      <c r="O314" s="86"/>
      <c r="P314" s="215">
        <f>O314*H314</f>
        <v>0</v>
      </c>
      <c r="Q314" s="215">
        <v>1.1E-05</v>
      </c>
      <c r="R314" s="215">
        <f>Q314*H314</f>
        <v>0.000803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129</v>
      </c>
      <c r="AT314" s="217" t="s">
        <v>124</v>
      </c>
      <c r="AU314" s="217" t="s">
        <v>83</v>
      </c>
      <c r="AY314" s="19" t="s">
        <v>122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81</v>
      </c>
      <c r="BK314" s="218">
        <f>ROUND(I314*H314,2)</f>
        <v>0</v>
      </c>
      <c r="BL314" s="19" t="s">
        <v>129</v>
      </c>
      <c r="BM314" s="217" t="s">
        <v>441</v>
      </c>
    </row>
    <row r="315" s="2" customFormat="1">
      <c r="A315" s="40"/>
      <c r="B315" s="41"/>
      <c r="C315" s="42"/>
      <c r="D315" s="219" t="s">
        <v>131</v>
      </c>
      <c r="E315" s="42"/>
      <c r="F315" s="220" t="s">
        <v>442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131</v>
      </c>
      <c r="AU315" s="19" t="s">
        <v>83</v>
      </c>
    </row>
    <row r="316" s="13" customFormat="1">
      <c r="A316" s="13"/>
      <c r="B316" s="224"/>
      <c r="C316" s="225"/>
      <c r="D316" s="226" t="s">
        <v>133</v>
      </c>
      <c r="E316" s="227" t="s">
        <v>19</v>
      </c>
      <c r="F316" s="228" t="s">
        <v>443</v>
      </c>
      <c r="G316" s="225"/>
      <c r="H316" s="229">
        <v>73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133</v>
      </c>
      <c r="AU316" s="235" t="s">
        <v>83</v>
      </c>
      <c r="AV316" s="13" t="s">
        <v>83</v>
      </c>
      <c r="AW316" s="13" t="s">
        <v>35</v>
      </c>
      <c r="AX316" s="13" t="s">
        <v>81</v>
      </c>
      <c r="AY316" s="235" t="s">
        <v>122</v>
      </c>
    </row>
    <row r="317" s="2" customFormat="1" ht="16.5" customHeight="1">
      <c r="A317" s="40"/>
      <c r="B317" s="41"/>
      <c r="C317" s="268" t="s">
        <v>444</v>
      </c>
      <c r="D317" s="268" t="s">
        <v>270</v>
      </c>
      <c r="E317" s="269" t="s">
        <v>445</v>
      </c>
      <c r="F317" s="270" t="s">
        <v>446</v>
      </c>
      <c r="G317" s="271" t="s">
        <v>174</v>
      </c>
      <c r="H317" s="272">
        <v>73</v>
      </c>
      <c r="I317" s="273"/>
      <c r="J317" s="274">
        <f>ROUND(I317*H317,2)</f>
        <v>0</v>
      </c>
      <c r="K317" s="270" t="s">
        <v>128</v>
      </c>
      <c r="L317" s="275"/>
      <c r="M317" s="276" t="s">
        <v>19</v>
      </c>
      <c r="N317" s="277" t="s">
        <v>44</v>
      </c>
      <c r="O317" s="86"/>
      <c r="P317" s="215">
        <f>O317*H317</f>
        <v>0</v>
      </c>
      <c r="Q317" s="215">
        <v>0.0035999999999999999</v>
      </c>
      <c r="R317" s="215">
        <f>Q317*H317</f>
        <v>0.26279999999999998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171</v>
      </c>
      <c r="AT317" s="217" t="s">
        <v>270</v>
      </c>
      <c r="AU317" s="217" t="s">
        <v>83</v>
      </c>
      <c r="AY317" s="19" t="s">
        <v>122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81</v>
      </c>
      <c r="BK317" s="218">
        <f>ROUND(I317*H317,2)</f>
        <v>0</v>
      </c>
      <c r="BL317" s="19" t="s">
        <v>129</v>
      </c>
      <c r="BM317" s="217" t="s">
        <v>447</v>
      </c>
    </row>
    <row r="318" s="2" customFormat="1" ht="24.15" customHeight="1">
      <c r="A318" s="40"/>
      <c r="B318" s="41"/>
      <c r="C318" s="206" t="s">
        <v>448</v>
      </c>
      <c r="D318" s="206" t="s">
        <v>124</v>
      </c>
      <c r="E318" s="207" t="s">
        <v>449</v>
      </c>
      <c r="F318" s="208" t="s">
        <v>450</v>
      </c>
      <c r="G318" s="209" t="s">
        <v>144</v>
      </c>
      <c r="H318" s="210">
        <v>18</v>
      </c>
      <c r="I318" s="211"/>
      <c r="J318" s="212">
        <f>ROUND(I318*H318,2)</f>
        <v>0</v>
      </c>
      <c r="K318" s="208" t="s">
        <v>128</v>
      </c>
      <c r="L318" s="46"/>
      <c r="M318" s="213" t="s">
        <v>19</v>
      </c>
      <c r="N318" s="214" t="s">
        <v>44</v>
      </c>
      <c r="O318" s="86"/>
      <c r="P318" s="215">
        <f>O318*H318</f>
        <v>0</v>
      </c>
      <c r="Q318" s="215">
        <v>1.9E-06</v>
      </c>
      <c r="R318" s="215">
        <f>Q318*H318</f>
        <v>3.4199999999999998E-05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129</v>
      </c>
      <c r="AT318" s="217" t="s">
        <v>124</v>
      </c>
      <c r="AU318" s="217" t="s">
        <v>83</v>
      </c>
      <c r="AY318" s="19" t="s">
        <v>122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81</v>
      </c>
      <c r="BK318" s="218">
        <f>ROUND(I318*H318,2)</f>
        <v>0</v>
      </c>
      <c r="BL318" s="19" t="s">
        <v>129</v>
      </c>
      <c r="BM318" s="217" t="s">
        <v>451</v>
      </c>
    </row>
    <row r="319" s="2" customFormat="1">
      <c r="A319" s="40"/>
      <c r="B319" s="41"/>
      <c r="C319" s="42"/>
      <c r="D319" s="219" t="s">
        <v>131</v>
      </c>
      <c r="E319" s="42"/>
      <c r="F319" s="220" t="s">
        <v>452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131</v>
      </c>
      <c r="AU319" s="19" t="s">
        <v>83</v>
      </c>
    </row>
    <row r="320" s="2" customFormat="1" ht="16.5" customHeight="1">
      <c r="A320" s="40"/>
      <c r="B320" s="41"/>
      <c r="C320" s="268" t="s">
        <v>453</v>
      </c>
      <c r="D320" s="268" t="s">
        <v>270</v>
      </c>
      <c r="E320" s="269" t="s">
        <v>454</v>
      </c>
      <c r="F320" s="270" t="s">
        <v>455</v>
      </c>
      <c r="G320" s="271" t="s">
        <v>144</v>
      </c>
      <c r="H320" s="272">
        <v>18</v>
      </c>
      <c r="I320" s="273"/>
      <c r="J320" s="274">
        <f>ROUND(I320*H320,2)</f>
        <v>0</v>
      </c>
      <c r="K320" s="270" t="s">
        <v>19</v>
      </c>
      <c r="L320" s="275"/>
      <c r="M320" s="276" t="s">
        <v>19</v>
      </c>
      <c r="N320" s="277" t="s">
        <v>44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171</v>
      </c>
      <c r="AT320" s="217" t="s">
        <v>270</v>
      </c>
      <c r="AU320" s="217" t="s">
        <v>83</v>
      </c>
      <c r="AY320" s="19" t="s">
        <v>122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81</v>
      </c>
      <c r="BK320" s="218">
        <f>ROUND(I320*H320,2)</f>
        <v>0</v>
      </c>
      <c r="BL320" s="19" t="s">
        <v>129</v>
      </c>
      <c r="BM320" s="217" t="s">
        <v>456</v>
      </c>
    </row>
    <row r="321" s="2" customFormat="1" ht="16.5" customHeight="1">
      <c r="A321" s="40"/>
      <c r="B321" s="41"/>
      <c r="C321" s="206" t="s">
        <v>457</v>
      </c>
      <c r="D321" s="206" t="s">
        <v>124</v>
      </c>
      <c r="E321" s="207" t="s">
        <v>458</v>
      </c>
      <c r="F321" s="208" t="s">
        <v>459</v>
      </c>
      <c r="G321" s="209" t="s">
        <v>144</v>
      </c>
      <c r="H321" s="210">
        <v>3</v>
      </c>
      <c r="I321" s="211"/>
      <c r="J321" s="212">
        <f>ROUND(I321*H321,2)</f>
        <v>0</v>
      </c>
      <c r="K321" s="208" t="s">
        <v>128</v>
      </c>
      <c r="L321" s="46"/>
      <c r="M321" s="213" t="s">
        <v>19</v>
      </c>
      <c r="N321" s="214" t="s">
        <v>44</v>
      </c>
      <c r="O321" s="86"/>
      <c r="P321" s="215">
        <f>O321*H321</f>
        <v>0</v>
      </c>
      <c r="Q321" s="215">
        <v>0.41488999999999998</v>
      </c>
      <c r="R321" s="215">
        <f>Q321*H321</f>
        <v>1.2446699999999999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129</v>
      </c>
      <c r="AT321" s="217" t="s">
        <v>124</v>
      </c>
      <c r="AU321" s="217" t="s">
        <v>83</v>
      </c>
      <c r="AY321" s="19" t="s">
        <v>122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81</v>
      </c>
      <c r="BK321" s="218">
        <f>ROUND(I321*H321,2)</f>
        <v>0</v>
      </c>
      <c r="BL321" s="19" t="s">
        <v>129</v>
      </c>
      <c r="BM321" s="217" t="s">
        <v>460</v>
      </c>
    </row>
    <row r="322" s="2" customFormat="1">
      <c r="A322" s="40"/>
      <c r="B322" s="41"/>
      <c r="C322" s="42"/>
      <c r="D322" s="219" t="s">
        <v>131</v>
      </c>
      <c r="E322" s="42"/>
      <c r="F322" s="220" t="s">
        <v>461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131</v>
      </c>
      <c r="AU322" s="19" t="s">
        <v>83</v>
      </c>
    </row>
    <row r="323" s="2" customFormat="1" ht="16.5" customHeight="1">
      <c r="A323" s="40"/>
      <c r="B323" s="41"/>
      <c r="C323" s="268" t="s">
        <v>462</v>
      </c>
      <c r="D323" s="268" t="s">
        <v>270</v>
      </c>
      <c r="E323" s="269" t="s">
        <v>463</v>
      </c>
      <c r="F323" s="270" t="s">
        <v>464</v>
      </c>
      <c r="G323" s="271" t="s">
        <v>144</v>
      </c>
      <c r="H323" s="272">
        <v>3</v>
      </c>
      <c r="I323" s="273"/>
      <c r="J323" s="274">
        <f>ROUND(I323*H323,2)</f>
        <v>0</v>
      </c>
      <c r="K323" s="270" t="s">
        <v>128</v>
      </c>
      <c r="L323" s="275"/>
      <c r="M323" s="276" t="s">
        <v>19</v>
      </c>
      <c r="N323" s="277" t="s">
        <v>44</v>
      </c>
      <c r="O323" s="86"/>
      <c r="P323" s="215">
        <f>O323*H323</f>
        <v>0</v>
      </c>
      <c r="Q323" s="215">
        <v>1.6000000000000001</v>
      </c>
      <c r="R323" s="215">
        <f>Q323*H323</f>
        <v>4.8000000000000007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171</v>
      </c>
      <c r="AT323" s="217" t="s">
        <v>270</v>
      </c>
      <c r="AU323" s="217" t="s">
        <v>83</v>
      </c>
      <c r="AY323" s="19" t="s">
        <v>122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81</v>
      </c>
      <c r="BK323" s="218">
        <f>ROUND(I323*H323,2)</f>
        <v>0</v>
      </c>
      <c r="BL323" s="19" t="s">
        <v>129</v>
      </c>
      <c r="BM323" s="217" t="s">
        <v>465</v>
      </c>
    </row>
    <row r="324" s="2" customFormat="1" ht="16.5" customHeight="1">
      <c r="A324" s="40"/>
      <c r="B324" s="41"/>
      <c r="C324" s="206" t="s">
        <v>466</v>
      </c>
      <c r="D324" s="206" t="s">
        <v>124</v>
      </c>
      <c r="E324" s="207" t="s">
        <v>467</v>
      </c>
      <c r="F324" s="208" t="s">
        <v>468</v>
      </c>
      <c r="G324" s="209" t="s">
        <v>144</v>
      </c>
      <c r="H324" s="210">
        <v>3</v>
      </c>
      <c r="I324" s="211"/>
      <c r="J324" s="212">
        <f>ROUND(I324*H324,2)</f>
        <v>0</v>
      </c>
      <c r="K324" s="208" t="s">
        <v>128</v>
      </c>
      <c r="L324" s="46"/>
      <c r="M324" s="213" t="s">
        <v>19</v>
      </c>
      <c r="N324" s="214" t="s">
        <v>44</v>
      </c>
      <c r="O324" s="86"/>
      <c r="P324" s="215">
        <f>O324*H324</f>
        <v>0</v>
      </c>
      <c r="Q324" s="215">
        <v>0.0098899999999999995</v>
      </c>
      <c r="R324" s="215">
        <f>Q324*H324</f>
        <v>0.029669999999999998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129</v>
      </c>
      <c r="AT324" s="217" t="s">
        <v>124</v>
      </c>
      <c r="AU324" s="217" t="s">
        <v>83</v>
      </c>
      <c r="AY324" s="19" t="s">
        <v>122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81</v>
      </c>
      <c r="BK324" s="218">
        <f>ROUND(I324*H324,2)</f>
        <v>0</v>
      </c>
      <c r="BL324" s="19" t="s">
        <v>129</v>
      </c>
      <c r="BM324" s="217" t="s">
        <v>469</v>
      </c>
    </row>
    <row r="325" s="2" customFormat="1">
      <c r="A325" s="40"/>
      <c r="B325" s="41"/>
      <c r="C325" s="42"/>
      <c r="D325" s="219" t="s">
        <v>131</v>
      </c>
      <c r="E325" s="42"/>
      <c r="F325" s="220" t="s">
        <v>470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131</v>
      </c>
      <c r="AU325" s="19" t="s">
        <v>83</v>
      </c>
    </row>
    <row r="326" s="2" customFormat="1" ht="16.5" customHeight="1">
      <c r="A326" s="40"/>
      <c r="B326" s="41"/>
      <c r="C326" s="268" t="s">
        <v>471</v>
      </c>
      <c r="D326" s="268" t="s">
        <v>270</v>
      </c>
      <c r="E326" s="269" t="s">
        <v>472</v>
      </c>
      <c r="F326" s="270" t="s">
        <v>473</v>
      </c>
      <c r="G326" s="271" t="s">
        <v>144</v>
      </c>
      <c r="H326" s="272">
        <v>3</v>
      </c>
      <c r="I326" s="273"/>
      <c r="J326" s="274">
        <f>ROUND(I326*H326,2)</f>
        <v>0</v>
      </c>
      <c r="K326" s="270" t="s">
        <v>128</v>
      </c>
      <c r="L326" s="275"/>
      <c r="M326" s="276" t="s">
        <v>19</v>
      </c>
      <c r="N326" s="277" t="s">
        <v>44</v>
      </c>
      <c r="O326" s="86"/>
      <c r="P326" s="215">
        <f>O326*H326</f>
        <v>0</v>
      </c>
      <c r="Q326" s="215">
        <v>0.37</v>
      </c>
      <c r="R326" s="215">
        <f>Q326*H326</f>
        <v>1.1099999999999999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171</v>
      </c>
      <c r="AT326" s="217" t="s">
        <v>270</v>
      </c>
      <c r="AU326" s="217" t="s">
        <v>83</v>
      </c>
      <c r="AY326" s="19" t="s">
        <v>122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81</v>
      </c>
      <c r="BK326" s="218">
        <f>ROUND(I326*H326,2)</f>
        <v>0</v>
      </c>
      <c r="BL326" s="19" t="s">
        <v>129</v>
      </c>
      <c r="BM326" s="217" t="s">
        <v>474</v>
      </c>
    </row>
    <row r="327" s="2" customFormat="1" ht="16.5" customHeight="1">
      <c r="A327" s="40"/>
      <c r="B327" s="41"/>
      <c r="C327" s="206" t="s">
        <v>475</v>
      </c>
      <c r="D327" s="206" t="s">
        <v>124</v>
      </c>
      <c r="E327" s="207" t="s">
        <v>476</v>
      </c>
      <c r="F327" s="208" t="s">
        <v>477</v>
      </c>
      <c r="G327" s="209" t="s">
        <v>144</v>
      </c>
      <c r="H327" s="210">
        <v>3</v>
      </c>
      <c r="I327" s="211"/>
      <c r="J327" s="212">
        <f>ROUND(I327*H327,2)</f>
        <v>0</v>
      </c>
      <c r="K327" s="208" t="s">
        <v>128</v>
      </c>
      <c r="L327" s="46"/>
      <c r="M327" s="213" t="s">
        <v>19</v>
      </c>
      <c r="N327" s="214" t="s">
        <v>44</v>
      </c>
      <c r="O327" s="86"/>
      <c r="P327" s="215">
        <f>O327*H327</f>
        <v>0</v>
      </c>
      <c r="Q327" s="215">
        <v>0.012184</v>
      </c>
      <c r="R327" s="215">
        <f>Q327*H327</f>
        <v>0.036552000000000001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129</v>
      </c>
      <c r="AT327" s="217" t="s">
        <v>124</v>
      </c>
      <c r="AU327" s="217" t="s">
        <v>83</v>
      </c>
      <c r="AY327" s="19" t="s">
        <v>122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81</v>
      </c>
      <c r="BK327" s="218">
        <f>ROUND(I327*H327,2)</f>
        <v>0</v>
      </c>
      <c r="BL327" s="19" t="s">
        <v>129</v>
      </c>
      <c r="BM327" s="217" t="s">
        <v>478</v>
      </c>
    </row>
    <row r="328" s="2" customFormat="1">
      <c r="A328" s="40"/>
      <c r="B328" s="41"/>
      <c r="C328" s="42"/>
      <c r="D328" s="219" t="s">
        <v>131</v>
      </c>
      <c r="E328" s="42"/>
      <c r="F328" s="220" t="s">
        <v>479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131</v>
      </c>
      <c r="AU328" s="19" t="s">
        <v>83</v>
      </c>
    </row>
    <row r="329" s="2" customFormat="1" ht="16.5" customHeight="1">
      <c r="A329" s="40"/>
      <c r="B329" s="41"/>
      <c r="C329" s="268" t="s">
        <v>480</v>
      </c>
      <c r="D329" s="268" t="s">
        <v>270</v>
      </c>
      <c r="E329" s="269" t="s">
        <v>481</v>
      </c>
      <c r="F329" s="270" t="s">
        <v>482</v>
      </c>
      <c r="G329" s="271" t="s">
        <v>144</v>
      </c>
      <c r="H329" s="272">
        <v>3</v>
      </c>
      <c r="I329" s="273"/>
      <c r="J329" s="274">
        <f>ROUND(I329*H329,2)</f>
        <v>0</v>
      </c>
      <c r="K329" s="270" t="s">
        <v>128</v>
      </c>
      <c r="L329" s="275"/>
      <c r="M329" s="276" t="s">
        <v>19</v>
      </c>
      <c r="N329" s="277" t="s">
        <v>44</v>
      </c>
      <c r="O329" s="86"/>
      <c r="P329" s="215">
        <f>O329*H329</f>
        <v>0</v>
      </c>
      <c r="Q329" s="215">
        <v>0.18099999999999999</v>
      </c>
      <c r="R329" s="215">
        <f>Q329*H329</f>
        <v>0.54299999999999993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171</v>
      </c>
      <c r="AT329" s="217" t="s">
        <v>270</v>
      </c>
      <c r="AU329" s="217" t="s">
        <v>83</v>
      </c>
      <c r="AY329" s="19" t="s">
        <v>122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81</v>
      </c>
      <c r="BK329" s="218">
        <f>ROUND(I329*H329,2)</f>
        <v>0</v>
      </c>
      <c r="BL329" s="19" t="s">
        <v>129</v>
      </c>
      <c r="BM329" s="217" t="s">
        <v>483</v>
      </c>
    </row>
    <row r="330" s="2" customFormat="1" ht="16.5" customHeight="1">
      <c r="A330" s="40"/>
      <c r="B330" s="41"/>
      <c r="C330" s="206" t="s">
        <v>484</v>
      </c>
      <c r="D330" s="206" t="s">
        <v>124</v>
      </c>
      <c r="E330" s="207" t="s">
        <v>485</v>
      </c>
      <c r="F330" s="208" t="s">
        <v>486</v>
      </c>
      <c r="G330" s="209" t="s">
        <v>144</v>
      </c>
      <c r="H330" s="210">
        <v>9</v>
      </c>
      <c r="I330" s="211"/>
      <c r="J330" s="212">
        <f>ROUND(I330*H330,2)</f>
        <v>0</v>
      </c>
      <c r="K330" s="208" t="s">
        <v>19</v>
      </c>
      <c r="L330" s="46"/>
      <c r="M330" s="213" t="s">
        <v>19</v>
      </c>
      <c r="N330" s="214" t="s">
        <v>44</v>
      </c>
      <c r="O330" s="86"/>
      <c r="P330" s="215">
        <f>O330*H330</f>
        <v>0</v>
      </c>
      <c r="Q330" s="215">
        <v>0.34089999999999998</v>
      </c>
      <c r="R330" s="215">
        <f>Q330*H330</f>
        <v>3.0680999999999998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129</v>
      </c>
      <c r="AT330" s="217" t="s">
        <v>124</v>
      </c>
      <c r="AU330" s="217" t="s">
        <v>83</v>
      </c>
      <c r="AY330" s="19" t="s">
        <v>122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81</v>
      </c>
      <c r="BK330" s="218">
        <f>ROUND(I330*H330,2)</f>
        <v>0</v>
      </c>
      <c r="BL330" s="19" t="s">
        <v>129</v>
      </c>
      <c r="BM330" s="217" t="s">
        <v>487</v>
      </c>
    </row>
    <row r="331" s="2" customFormat="1" ht="16.5" customHeight="1">
      <c r="A331" s="40"/>
      <c r="B331" s="41"/>
      <c r="C331" s="268" t="s">
        <v>488</v>
      </c>
      <c r="D331" s="268" t="s">
        <v>270</v>
      </c>
      <c r="E331" s="269" t="s">
        <v>489</v>
      </c>
      <c r="F331" s="270" t="s">
        <v>490</v>
      </c>
      <c r="G331" s="271" t="s">
        <v>491</v>
      </c>
      <c r="H331" s="272">
        <v>9</v>
      </c>
      <c r="I331" s="273"/>
      <c r="J331" s="274">
        <f>ROUND(I331*H331,2)</f>
        <v>0</v>
      </c>
      <c r="K331" s="270" t="s">
        <v>19</v>
      </c>
      <c r="L331" s="275"/>
      <c r="M331" s="276" t="s">
        <v>19</v>
      </c>
      <c r="N331" s="277" t="s">
        <v>44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171</v>
      </c>
      <c r="AT331" s="217" t="s">
        <v>270</v>
      </c>
      <c r="AU331" s="217" t="s">
        <v>83</v>
      </c>
      <c r="AY331" s="19" t="s">
        <v>122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81</v>
      </c>
      <c r="BK331" s="218">
        <f>ROUND(I331*H331,2)</f>
        <v>0</v>
      </c>
      <c r="BL331" s="19" t="s">
        <v>129</v>
      </c>
      <c r="BM331" s="217" t="s">
        <v>492</v>
      </c>
    </row>
    <row r="332" s="2" customFormat="1" ht="16.5" customHeight="1">
      <c r="A332" s="40"/>
      <c r="B332" s="41"/>
      <c r="C332" s="268" t="s">
        <v>493</v>
      </c>
      <c r="D332" s="268" t="s">
        <v>270</v>
      </c>
      <c r="E332" s="269" t="s">
        <v>494</v>
      </c>
      <c r="F332" s="270" t="s">
        <v>495</v>
      </c>
      <c r="G332" s="271" t="s">
        <v>491</v>
      </c>
      <c r="H332" s="272">
        <v>9</v>
      </c>
      <c r="I332" s="273"/>
      <c r="J332" s="274">
        <f>ROUND(I332*H332,2)</f>
        <v>0</v>
      </c>
      <c r="K332" s="270" t="s">
        <v>19</v>
      </c>
      <c r="L332" s="275"/>
      <c r="M332" s="276" t="s">
        <v>19</v>
      </c>
      <c r="N332" s="277" t="s">
        <v>44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171</v>
      </c>
      <c r="AT332" s="217" t="s">
        <v>270</v>
      </c>
      <c r="AU332" s="217" t="s">
        <v>83</v>
      </c>
      <c r="AY332" s="19" t="s">
        <v>122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81</v>
      </c>
      <c r="BK332" s="218">
        <f>ROUND(I332*H332,2)</f>
        <v>0</v>
      </c>
      <c r="BL332" s="19" t="s">
        <v>129</v>
      </c>
      <c r="BM332" s="217" t="s">
        <v>496</v>
      </c>
    </row>
    <row r="333" s="2" customFormat="1" ht="21.75" customHeight="1">
      <c r="A333" s="40"/>
      <c r="B333" s="41"/>
      <c r="C333" s="206" t="s">
        <v>497</v>
      </c>
      <c r="D333" s="206" t="s">
        <v>124</v>
      </c>
      <c r="E333" s="207" t="s">
        <v>498</v>
      </c>
      <c r="F333" s="208" t="s">
        <v>499</v>
      </c>
      <c r="G333" s="209" t="s">
        <v>144</v>
      </c>
      <c r="H333" s="210">
        <v>3</v>
      </c>
      <c r="I333" s="211"/>
      <c r="J333" s="212">
        <f>ROUND(I333*H333,2)</f>
        <v>0</v>
      </c>
      <c r="K333" s="208" t="s">
        <v>128</v>
      </c>
      <c r="L333" s="46"/>
      <c r="M333" s="213" t="s">
        <v>19</v>
      </c>
      <c r="N333" s="214" t="s">
        <v>44</v>
      </c>
      <c r="O333" s="86"/>
      <c r="P333" s="215">
        <f>O333*H333</f>
        <v>0</v>
      </c>
      <c r="Q333" s="215">
        <v>0.089999999999999997</v>
      </c>
      <c r="R333" s="215">
        <f>Q333*H333</f>
        <v>0.27000000000000002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129</v>
      </c>
      <c r="AT333" s="217" t="s">
        <v>124</v>
      </c>
      <c r="AU333" s="217" t="s">
        <v>83</v>
      </c>
      <c r="AY333" s="19" t="s">
        <v>122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ROUND(I333*H333,2)</f>
        <v>0</v>
      </c>
      <c r="BL333" s="19" t="s">
        <v>129</v>
      </c>
      <c r="BM333" s="217" t="s">
        <v>500</v>
      </c>
    </row>
    <row r="334" s="2" customFormat="1">
      <c r="A334" s="40"/>
      <c r="B334" s="41"/>
      <c r="C334" s="42"/>
      <c r="D334" s="219" t="s">
        <v>131</v>
      </c>
      <c r="E334" s="42"/>
      <c r="F334" s="220" t="s">
        <v>501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131</v>
      </c>
      <c r="AU334" s="19" t="s">
        <v>83</v>
      </c>
    </row>
    <row r="335" s="2" customFormat="1" ht="16.5" customHeight="1">
      <c r="A335" s="40"/>
      <c r="B335" s="41"/>
      <c r="C335" s="268" t="s">
        <v>502</v>
      </c>
      <c r="D335" s="268" t="s">
        <v>270</v>
      </c>
      <c r="E335" s="269" t="s">
        <v>503</v>
      </c>
      <c r="F335" s="270" t="s">
        <v>504</v>
      </c>
      <c r="G335" s="271" t="s">
        <v>144</v>
      </c>
      <c r="H335" s="272">
        <v>3</v>
      </c>
      <c r="I335" s="273"/>
      <c r="J335" s="274">
        <f>ROUND(I335*H335,2)</f>
        <v>0</v>
      </c>
      <c r="K335" s="270" t="s">
        <v>128</v>
      </c>
      <c r="L335" s="275"/>
      <c r="M335" s="276" t="s">
        <v>19</v>
      </c>
      <c r="N335" s="277" t="s">
        <v>44</v>
      </c>
      <c r="O335" s="86"/>
      <c r="P335" s="215">
        <f>O335*H335</f>
        <v>0</v>
      </c>
      <c r="Q335" s="215">
        <v>0.156</v>
      </c>
      <c r="R335" s="215">
        <f>Q335*H335</f>
        <v>0.46799999999999997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171</v>
      </c>
      <c r="AT335" s="217" t="s">
        <v>270</v>
      </c>
      <c r="AU335" s="217" t="s">
        <v>83</v>
      </c>
      <c r="AY335" s="19" t="s">
        <v>122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81</v>
      </c>
      <c r="BK335" s="218">
        <f>ROUND(I335*H335,2)</f>
        <v>0</v>
      </c>
      <c r="BL335" s="19" t="s">
        <v>129</v>
      </c>
      <c r="BM335" s="217" t="s">
        <v>505</v>
      </c>
    </row>
    <row r="336" s="2" customFormat="1" ht="16.5" customHeight="1">
      <c r="A336" s="40"/>
      <c r="B336" s="41"/>
      <c r="C336" s="206" t="s">
        <v>506</v>
      </c>
      <c r="D336" s="206" t="s">
        <v>124</v>
      </c>
      <c r="E336" s="207" t="s">
        <v>507</v>
      </c>
      <c r="F336" s="208" t="s">
        <v>508</v>
      </c>
      <c r="G336" s="209" t="s">
        <v>144</v>
      </c>
      <c r="H336" s="210">
        <v>5</v>
      </c>
      <c r="I336" s="211"/>
      <c r="J336" s="212">
        <f>ROUND(I336*H336,2)</f>
        <v>0</v>
      </c>
      <c r="K336" s="208" t="s">
        <v>509</v>
      </c>
      <c r="L336" s="46"/>
      <c r="M336" s="213" t="s">
        <v>19</v>
      </c>
      <c r="N336" s="214" t="s">
        <v>44</v>
      </c>
      <c r="O336" s="86"/>
      <c r="P336" s="215">
        <f>O336*H336</f>
        <v>0</v>
      </c>
      <c r="Q336" s="215">
        <v>0.42080000000000001</v>
      </c>
      <c r="R336" s="215">
        <f>Q336*H336</f>
        <v>2.1040000000000001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129</v>
      </c>
      <c r="AT336" s="217" t="s">
        <v>124</v>
      </c>
      <c r="AU336" s="217" t="s">
        <v>83</v>
      </c>
      <c r="AY336" s="19" t="s">
        <v>122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81</v>
      </c>
      <c r="BK336" s="218">
        <f>ROUND(I336*H336,2)</f>
        <v>0</v>
      </c>
      <c r="BL336" s="19" t="s">
        <v>129</v>
      </c>
      <c r="BM336" s="217" t="s">
        <v>510</v>
      </c>
    </row>
    <row r="337" s="2" customFormat="1">
      <c r="A337" s="40"/>
      <c r="B337" s="41"/>
      <c r="C337" s="42"/>
      <c r="D337" s="219" t="s">
        <v>131</v>
      </c>
      <c r="E337" s="42"/>
      <c r="F337" s="220" t="s">
        <v>511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131</v>
      </c>
      <c r="AU337" s="19" t="s">
        <v>83</v>
      </c>
    </row>
    <row r="338" s="14" customFormat="1">
      <c r="A338" s="14"/>
      <c r="B338" s="236"/>
      <c r="C338" s="237"/>
      <c r="D338" s="226" t="s">
        <v>133</v>
      </c>
      <c r="E338" s="238" t="s">
        <v>19</v>
      </c>
      <c r="F338" s="239" t="s">
        <v>139</v>
      </c>
      <c r="G338" s="237"/>
      <c r="H338" s="238" t="s">
        <v>19</v>
      </c>
      <c r="I338" s="240"/>
      <c r="J338" s="237"/>
      <c r="K338" s="237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133</v>
      </c>
      <c r="AU338" s="245" t="s">
        <v>83</v>
      </c>
      <c r="AV338" s="14" t="s">
        <v>81</v>
      </c>
      <c r="AW338" s="14" t="s">
        <v>35</v>
      </c>
      <c r="AX338" s="14" t="s">
        <v>73</v>
      </c>
      <c r="AY338" s="245" t="s">
        <v>122</v>
      </c>
    </row>
    <row r="339" s="13" customFormat="1">
      <c r="A339" s="13"/>
      <c r="B339" s="224"/>
      <c r="C339" s="225"/>
      <c r="D339" s="226" t="s">
        <v>133</v>
      </c>
      <c r="E339" s="227" t="s">
        <v>19</v>
      </c>
      <c r="F339" s="228" t="s">
        <v>512</v>
      </c>
      <c r="G339" s="225"/>
      <c r="H339" s="229">
        <v>5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133</v>
      </c>
      <c r="AU339" s="235" t="s">
        <v>83</v>
      </c>
      <c r="AV339" s="13" t="s">
        <v>83</v>
      </c>
      <c r="AW339" s="13" t="s">
        <v>35</v>
      </c>
      <c r="AX339" s="13" t="s">
        <v>81</v>
      </c>
      <c r="AY339" s="235" t="s">
        <v>122</v>
      </c>
    </row>
    <row r="340" s="2" customFormat="1" ht="24.15" customHeight="1">
      <c r="A340" s="40"/>
      <c r="B340" s="41"/>
      <c r="C340" s="206" t="s">
        <v>513</v>
      </c>
      <c r="D340" s="206" t="s">
        <v>124</v>
      </c>
      <c r="E340" s="207" t="s">
        <v>514</v>
      </c>
      <c r="F340" s="208" t="s">
        <v>515</v>
      </c>
      <c r="G340" s="209" t="s">
        <v>144</v>
      </c>
      <c r="H340" s="210">
        <v>10</v>
      </c>
      <c r="I340" s="211"/>
      <c r="J340" s="212">
        <f>ROUND(I340*H340,2)</f>
        <v>0</v>
      </c>
      <c r="K340" s="208" t="s">
        <v>19</v>
      </c>
      <c r="L340" s="46"/>
      <c r="M340" s="213" t="s">
        <v>19</v>
      </c>
      <c r="N340" s="214" t="s">
        <v>44</v>
      </c>
      <c r="O340" s="86"/>
      <c r="P340" s="215">
        <f>O340*H340</f>
        <v>0</v>
      </c>
      <c r="Q340" s="215">
        <v>0.31108000000000002</v>
      </c>
      <c r="R340" s="215">
        <f>Q340*H340</f>
        <v>3.1108000000000002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129</v>
      </c>
      <c r="AT340" s="217" t="s">
        <v>124</v>
      </c>
      <c r="AU340" s="217" t="s">
        <v>83</v>
      </c>
      <c r="AY340" s="19" t="s">
        <v>122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81</v>
      </c>
      <c r="BK340" s="218">
        <f>ROUND(I340*H340,2)</f>
        <v>0</v>
      </c>
      <c r="BL340" s="19" t="s">
        <v>129</v>
      </c>
      <c r="BM340" s="217" t="s">
        <v>516</v>
      </c>
    </row>
    <row r="341" s="13" customFormat="1">
      <c r="A341" s="13"/>
      <c r="B341" s="224"/>
      <c r="C341" s="225"/>
      <c r="D341" s="226" t="s">
        <v>133</v>
      </c>
      <c r="E341" s="227" t="s">
        <v>19</v>
      </c>
      <c r="F341" s="228" t="s">
        <v>517</v>
      </c>
      <c r="G341" s="225"/>
      <c r="H341" s="229">
        <v>10</v>
      </c>
      <c r="I341" s="230"/>
      <c r="J341" s="225"/>
      <c r="K341" s="225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133</v>
      </c>
      <c r="AU341" s="235" t="s">
        <v>83</v>
      </c>
      <c r="AV341" s="13" t="s">
        <v>83</v>
      </c>
      <c r="AW341" s="13" t="s">
        <v>35</v>
      </c>
      <c r="AX341" s="13" t="s">
        <v>81</v>
      </c>
      <c r="AY341" s="235" t="s">
        <v>122</v>
      </c>
    </row>
    <row r="342" s="12" customFormat="1" ht="22.8" customHeight="1">
      <c r="A342" s="12"/>
      <c r="B342" s="190"/>
      <c r="C342" s="191"/>
      <c r="D342" s="192" t="s">
        <v>72</v>
      </c>
      <c r="E342" s="204" t="s">
        <v>178</v>
      </c>
      <c r="F342" s="204" t="s">
        <v>518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P343+SUM(P344:P425)</f>
        <v>0</v>
      </c>
      <c r="Q342" s="198"/>
      <c r="R342" s="199">
        <f>R343+SUM(R344:R425)</f>
        <v>383.35456602099998</v>
      </c>
      <c r="S342" s="198"/>
      <c r="T342" s="200">
        <f>T343+SUM(T344:T425)</f>
        <v>21.370000000000001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81</v>
      </c>
      <c r="AT342" s="202" t="s">
        <v>72</v>
      </c>
      <c r="AU342" s="202" t="s">
        <v>81</v>
      </c>
      <c r="AY342" s="201" t="s">
        <v>122</v>
      </c>
      <c r="BK342" s="203">
        <f>BK343+SUM(BK344:BK425)</f>
        <v>0</v>
      </c>
    </row>
    <row r="343" s="2" customFormat="1" ht="16.5" customHeight="1">
      <c r="A343" s="40"/>
      <c r="B343" s="41"/>
      <c r="C343" s="206" t="s">
        <v>519</v>
      </c>
      <c r="D343" s="206" t="s">
        <v>124</v>
      </c>
      <c r="E343" s="207" t="s">
        <v>520</v>
      </c>
      <c r="F343" s="208" t="s">
        <v>521</v>
      </c>
      <c r="G343" s="209" t="s">
        <v>144</v>
      </c>
      <c r="H343" s="210">
        <v>3</v>
      </c>
      <c r="I343" s="211"/>
      <c r="J343" s="212">
        <f>ROUND(I343*H343,2)</f>
        <v>0</v>
      </c>
      <c r="K343" s="208" t="s">
        <v>128</v>
      </c>
      <c r="L343" s="46"/>
      <c r="M343" s="213" t="s">
        <v>19</v>
      </c>
      <c r="N343" s="214" t="s">
        <v>44</v>
      </c>
      <c r="O343" s="86"/>
      <c r="P343" s="215">
        <f>O343*H343</f>
        <v>0</v>
      </c>
      <c r="Q343" s="215">
        <v>0.00069999999999999999</v>
      </c>
      <c r="R343" s="215">
        <f>Q343*H343</f>
        <v>0.0020999999999999999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129</v>
      </c>
      <c r="AT343" s="217" t="s">
        <v>124</v>
      </c>
      <c r="AU343" s="217" t="s">
        <v>83</v>
      </c>
      <c r="AY343" s="19" t="s">
        <v>122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81</v>
      </c>
      <c r="BK343" s="218">
        <f>ROUND(I343*H343,2)</f>
        <v>0</v>
      </c>
      <c r="BL343" s="19" t="s">
        <v>129</v>
      </c>
      <c r="BM343" s="217" t="s">
        <v>522</v>
      </c>
    </row>
    <row r="344" s="2" customFormat="1">
      <c r="A344" s="40"/>
      <c r="B344" s="41"/>
      <c r="C344" s="42"/>
      <c r="D344" s="219" t="s">
        <v>131</v>
      </c>
      <c r="E344" s="42"/>
      <c r="F344" s="220" t="s">
        <v>523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131</v>
      </c>
      <c r="AU344" s="19" t="s">
        <v>83</v>
      </c>
    </row>
    <row r="345" s="14" customFormat="1">
      <c r="A345" s="14"/>
      <c r="B345" s="236"/>
      <c r="C345" s="237"/>
      <c r="D345" s="226" t="s">
        <v>133</v>
      </c>
      <c r="E345" s="238" t="s">
        <v>19</v>
      </c>
      <c r="F345" s="239" t="s">
        <v>162</v>
      </c>
      <c r="G345" s="237"/>
      <c r="H345" s="238" t="s">
        <v>19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133</v>
      </c>
      <c r="AU345" s="245" t="s">
        <v>83</v>
      </c>
      <c r="AV345" s="14" t="s">
        <v>81</v>
      </c>
      <c r="AW345" s="14" t="s">
        <v>35</v>
      </c>
      <c r="AX345" s="14" t="s">
        <v>73</v>
      </c>
      <c r="AY345" s="245" t="s">
        <v>122</v>
      </c>
    </row>
    <row r="346" s="13" customFormat="1">
      <c r="A346" s="13"/>
      <c r="B346" s="224"/>
      <c r="C346" s="225"/>
      <c r="D346" s="226" t="s">
        <v>133</v>
      </c>
      <c r="E346" s="227" t="s">
        <v>19</v>
      </c>
      <c r="F346" s="228" t="s">
        <v>524</v>
      </c>
      <c r="G346" s="225"/>
      <c r="H346" s="229">
        <v>1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133</v>
      </c>
      <c r="AU346" s="235" t="s">
        <v>83</v>
      </c>
      <c r="AV346" s="13" t="s">
        <v>83</v>
      </c>
      <c r="AW346" s="13" t="s">
        <v>35</v>
      </c>
      <c r="AX346" s="13" t="s">
        <v>73</v>
      </c>
      <c r="AY346" s="235" t="s">
        <v>122</v>
      </c>
    </row>
    <row r="347" s="13" customFormat="1">
      <c r="A347" s="13"/>
      <c r="B347" s="224"/>
      <c r="C347" s="225"/>
      <c r="D347" s="226" t="s">
        <v>133</v>
      </c>
      <c r="E347" s="227" t="s">
        <v>19</v>
      </c>
      <c r="F347" s="228" t="s">
        <v>525</v>
      </c>
      <c r="G347" s="225"/>
      <c r="H347" s="229">
        <v>2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133</v>
      </c>
      <c r="AU347" s="235" t="s">
        <v>83</v>
      </c>
      <c r="AV347" s="13" t="s">
        <v>83</v>
      </c>
      <c r="AW347" s="13" t="s">
        <v>35</v>
      </c>
      <c r="AX347" s="13" t="s">
        <v>73</v>
      </c>
      <c r="AY347" s="235" t="s">
        <v>122</v>
      </c>
    </row>
    <row r="348" s="15" customFormat="1">
      <c r="A348" s="15"/>
      <c r="B348" s="246"/>
      <c r="C348" s="247"/>
      <c r="D348" s="226" t="s">
        <v>133</v>
      </c>
      <c r="E348" s="248" t="s">
        <v>19</v>
      </c>
      <c r="F348" s="249" t="s">
        <v>164</v>
      </c>
      <c r="G348" s="247"/>
      <c r="H348" s="250">
        <v>3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133</v>
      </c>
      <c r="AU348" s="256" t="s">
        <v>83</v>
      </c>
      <c r="AV348" s="15" t="s">
        <v>129</v>
      </c>
      <c r="AW348" s="15" t="s">
        <v>35</v>
      </c>
      <c r="AX348" s="15" t="s">
        <v>81</v>
      </c>
      <c r="AY348" s="256" t="s">
        <v>122</v>
      </c>
    </row>
    <row r="349" s="2" customFormat="1" ht="24.15" customHeight="1">
      <c r="A349" s="40"/>
      <c r="B349" s="41"/>
      <c r="C349" s="268" t="s">
        <v>526</v>
      </c>
      <c r="D349" s="268" t="s">
        <v>270</v>
      </c>
      <c r="E349" s="269" t="s">
        <v>527</v>
      </c>
      <c r="F349" s="270" t="s">
        <v>528</v>
      </c>
      <c r="G349" s="271" t="s">
        <v>144</v>
      </c>
      <c r="H349" s="272">
        <v>3</v>
      </c>
      <c r="I349" s="273"/>
      <c r="J349" s="274">
        <f>ROUND(I349*H349,2)</f>
        <v>0</v>
      </c>
      <c r="K349" s="270" t="s">
        <v>19</v>
      </c>
      <c r="L349" s="275"/>
      <c r="M349" s="276" t="s">
        <v>19</v>
      </c>
      <c r="N349" s="277" t="s">
        <v>44</v>
      </c>
      <c r="O349" s="86"/>
      <c r="P349" s="215">
        <f>O349*H349</f>
        <v>0</v>
      </c>
      <c r="Q349" s="215">
        <v>0.0030000000000000001</v>
      </c>
      <c r="R349" s="215">
        <f>Q349*H349</f>
        <v>0.0090000000000000011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171</v>
      </c>
      <c r="AT349" s="217" t="s">
        <v>270</v>
      </c>
      <c r="AU349" s="217" t="s">
        <v>83</v>
      </c>
      <c r="AY349" s="19" t="s">
        <v>122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81</v>
      </c>
      <c r="BK349" s="218">
        <f>ROUND(I349*H349,2)</f>
        <v>0</v>
      </c>
      <c r="BL349" s="19" t="s">
        <v>129</v>
      </c>
      <c r="BM349" s="217" t="s">
        <v>529</v>
      </c>
    </row>
    <row r="350" s="2" customFormat="1" ht="24.15" customHeight="1">
      <c r="A350" s="40"/>
      <c r="B350" s="41"/>
      <c r="C350" s="268" t="s">
        <v>530</v>
      </c>
      <c r="D350" s="268" t="s">
        <v>270</v>
      </c>
      <c r="E350" s="269" t="s">
        <v>531</v>
      </c>
      <c r="F350" s="270" t="s">
        <v>532</v>
      </c>
      <c r="G350" s="271" t="s">
        <v>144</v>
      </c>
      <c r="H350" s="272">
        <v>3</v>
      </c>
      <c r="I350" s="273"/>
      <c r="J350" s="274">
        <f>ROUND(I350*H350,2)</f>
        <v>0</v>
      </c>
      <c r="K350" s="270" t="s">
        <v>19</v>
      </c>
      <c r="L350" s="275"/>
      <c r="M350" s="276" t="s">
        <v>19</v>
      </c>
      <c r="N350" s="277" t="s">
        <v>44</v>
      </c>
      <c r="O350" s="86"/>
      <c r="P350" s="215">
        <f>O350*H350</f>
        <v>0</v>
      </c>
      <c r="Q350" s="215">
        <v>0.00010000000000000001</v>
      </c>
      <c r="R350" s="215">
        <f>Q350*H350</f>
        <v>0.00030000000000000003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171</v>
      </c>
      <c r="AT350" s="217" t="s">
        <v>270</v>
      </c>
      <c r="AU350" s="217" t="s">
        <v>83</v>
      </c>
      <c r="AY350" s="19" t="s">
        <v>122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81</v>
      </c>
      <c r="BK350" s="218">
        <f>ROUND(I350*H350,2)</f>
        <v>0</v>
      </c>
      <c r="BL350" s="19" t="s">
        <v>129</v>
      </c>
      <c r="BM350" s="217" t="s">
        <v>533</v>
      </c>
    </row>
    <row r="351" s="2" customFormat="1" ht="24.15" customHeight="1">
      <c r="A351" s="40"/>
      <c r="B351" s="41"/>
      <c r="C351" s="268" t="s">
        <v>534</v>
      </c>
      <c r="D351" s="268" t="s">
        <v>270</v>
      </c>
      <c r="E351" s="269" t="s">
        <v>535</v>
      </c>
      <c r="F351" s="270" t="s">
        <v>536</v>
      </c>
      <c r="G351" s="271" t="s">
        <v>144</v>
      </c>
      <c r="H351" s="272">
        <v>6</v>
      </c>
      <c r="I351" s="273"/>
      <c r="J351" s="274">
        <f>ROUND(I351*H351,2)</f>
        <v>0</v>
      </c>
      <c r="K351" s="270" t="s">
        <v>19</v>
      </c>
      <c r="L351" s="275"/>
      <c r="M351" s="276" t="s">
        <v>19</v>
      </c>
      <c r="N351" s="277" t="s">
        <v>44</v>
      </c>
      <c r="O351" s="86"/>
      <c r="P351" s="215">
        <f>O351*H351</f>
        <v>0</v>
      </c>
      <c r="Q351" s="215">
        <v>0.00035</v>
      </c>
      <c r="R351" s="215">
        <f>Q351*H351</f>
        <v>0.0020999999999999999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171</v>
      </c>
      <c r="AT351" s="217" t="s">
        <v>270</v>
      </c>
      <c r="AU351" s="217" t="s">
        <v>83</v>
      </c>
      <c r="AY351" s="19" t="s">
        <v>122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81</v>
      </c>
      <c r="BK351" s="218">
        <f>ROUND(I351*H351,2)</f>
        <v>0</v>
      </c>
      <c r="BL351" s="19" t="s">
        <v>129</v>
      </c>
      <c r="BM351" s="217" t="s">
        <v>537</v>
      </c>
    </row>
    <row r="352" s="2" customFormat="1" ht="16.5" customHeight="1">
      <c r="A352" s="40"/>
      <c r="B352" s="41"/>
      <c r="C352" s="268" t="s">
        <v>538</v>
      </c>
      <c r="D352" s="268" t="s">
        <v>270</v>
      </c>
      <c r="E352" s="269" t="s">
        <v>539</v>
      </c>
      <c r="F352" s="270" t="s">
        <v>540</v>
      </c>
      <c r="G352" s="271" t="s">
        <v>144</v>
      </c>
      <c r="H352" s="272">
        <v>2</v>
      </c>
      <c r="I352" s="273"/>
      <c r="J352" s="274">
        <f>ROUND(I352*H352,2)</f>
        <v>0</v>
      </c>
      <c r="K352" s="270" t="s">
        <v>128</v>
      </c>
      <c r="L352" s="275"/>
      <c r="M352" s="276" t="s">
        <v>19</v>
      </c>
      <c r="N352" s="277" t="s">
        <v>44</v>
      </c>
      <c r="O352" s="86"/>
      <c r="P352" s="215">
        <f>O352*H352</f>
        <v>0</v>
      </c>
      <c r="Q352" s="215">
        <v>0.0035000000000000001</v>
      </c>
      <c r="R352" s="215">
        <f>Q352*H352</f>
        <v>0.0070000000000000001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171</v>
      </c>
      <c r="AT352" s="217" t="s">
        <v>270</v>
      </c>
      <c r="AU352" s="217" t="s">
        <v>83</v>
      </c>
      <c r="AY352" s="19" t="s">
        <v>122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81</v>
      </c>
      <c r="BK352" s="218">
        <f>ROUND(I352*H352,2)</f>
        <v>0</v>
      </c>
      <c r="BL352" s="19" t="s">
        <v>129</v>
      </c>
      <c r="BM352" s="217" t="s">
        <v>541</v>
      </c>
    </row>
    <row r="353" s="13" customFormat="1">
      <c r="A353" s="13"/>
      <c r="B353" s="224"/>
      <c r="C353" s="225"/>
      <c r="D353" s="226" t="s">
        <v>133</v>
      </c>
      <c r="E353" s="227" t="s">
        <v>19</v>
      </c>
      <c r="F353" s="228" t="s">
        <v>525</v>
      </c>
      <c r="G353" s="225"/>
      <c r="H353" s="229">
        <v>2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133</v>
      </c>
      <c r="AU353" s="235" t="s">
        <v>83</v>
      </c>
      <c r="AV353" s="13" t="s">
        <v>83</v>
      </c>
      <c r="AW353" s="13" t="s">
        <v>35</v>
      </c>
      <c r="AX353" s="13" t="s">
        <v>73</v>
      </c>
      <c r="AY353" s="235" t="s">
        <v>122</v>
      </c>
    </row>
    <row r="354" s="15" customFormat="1">
      <c r="A354" s="15"/>
      <c r="B354" s="246"/>
      <c r="C354" s="247"/>
      <c r="D354" s="226" t="s">
        <v>133</v>
      </c>
      <c r="E354" s="248" t="s">
        <v>19</v>
      </c>
      <c r="F354" s="249" t="s">
        <v>164</v>
      </c>
      <c r="G354" s="247"/>
      <c r="H354" s="250">
        <v>2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6" t="s">
        <v>133</v>
      </c>
      <c r="AU354" s="256" t="s">
        <v>83</v>
      </c>
      <c r="AV354" s="15" t="s">
        <v>129</v>
      </c>
      <c r="AW354" s="15" t="s">
        <v>35</v>
      </c>
      <c r="AX354" s="15" t="s">
        <v>81</v>
      </c>
      <c r="AY354" s="256" t="s">
        <v>122</v>
      </c>
    </row>
    <row r="355" s="2" customFormat="1" ht="16.5" customHeight="1">
      <c r="A355" s="40"/>
      <c r="B355" s="41"/>
      <c r="C355" s="268" t="s">
        <v>542</v>
      </c>
      <c r="D355" s="268" t="s">
        <v>270</v>
      </c>
      <c r="E355" s="269" t="s">
        <v>543</v>
      </c>
      <c r="F355" s="270" t="s">
        <v>544</v>
      </c>
      <c r="G355" s="271" t="s">
        <v>144</v>
      </c>
      <c r="H355" s="272">
        <v>1</v>
      </c>
      <c r="I355" s="273"/>
      <c r="J355" s="274">
        <f>ROUND(I355*H355,2)</f>
        <v>0</v>
      </c>
      <c r="K355" s="270" t="s">
        <v>128</v>
      </c>
      <c r="L355" s="275"/>
      <c r="M355" s="276" t="s">
        <v>19</v>
      </c>
      <c r="N355" s="277" t="s">
        <v>44</v>
      </c>
      <c r="O355" s="86"/>
      <c r="P355" s="215">
        <f>O355*H355</f>
        <v>0</v>
      </c>
      <c r="Q355" s="215">
        <v>0.0025999999999999999</v>
      </c>
      <c r="R355" s="215">
        <f>Q355*H355</f>
        <v>0.0025999999999999999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171</v>
      </c>
      <c r="AT355" s="217" t="s">
        <v>270</v>
      </c>
      <c r="AU355" s="217" t="s">
        <v>83</v>
      </c>
      <c r="AY355" s="19" t="s">
        <v>122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81</v>
      </c>
      <c r="BK355" s="218">
        <f>ROUND(I355*H355,2)</f>
        <v>0</v>
      </c>
      <c r="BL355" s="19" t="s">
        <v>129</v>
      </c>
      <c r="BM355" s="217" t="s">
        <v>545</v>
      </c>
    </row>
    <row r="356" s="13" customFormat="1">
      <c r="A356" s="13"/>
      <c r="B356" s="224"/>
      <c r="C356" s="225"/>
      <c r="D356" s="226" t="s">
        <v>133</v>
      </c>
      <c r="E356" s="227" t="s">
        <v>19</v>
      </c>
      <c r="F356" s="228" t="s">
        <v>524</v>
      </c>
      <c r="G356" s="225"/>
      <c r="H356" s="229">
        <v>1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133</v>
      </c>
      <c r="AU356" s="235" t="s">
        <v>83</v>
      </c>
      <c r="AV356" s="13" t="s">
        <v>83</v>
      </c>
      <c r="AW356" s="13" t="s">
        <v>35</v>
      </c>
      <c r="AX356" s="13" t="s">
        <v>81</v>
      </c>
      <c r="AY356" s="235" t="s">
        <v>122</v>
      </c>
    </row>
    <row r="357" s="2" customFormat="1" ht="16.5" customHeight="1">
      <c r="A357" s="40"/>
      <c r="B357" s="41"/>
      <c r="C357" s="206" t="s">
        <v>546</v>
      </c>
      <c r="D357" s="206" t="s">
        <v>124</v>
      </c>
      <c r="E357" s="207" t="s">
        <v>547</v>
      </c>
      <c r="F357" s="208" t="s">
        <v>548</v>
      </c>
      <c r="G357" s="209" t="s">
        <v>144</v>
      </c>
      <c r="H357" s="210">
        <v>3</v>
      </c>
      <c r="I357" s="211"/>
      <c r="J357" s="212">
        <f>ROUND(I357*H357,2)</f>
        <v>0</v>
      </c>
      <c r="K357" s="208" t="s">
        <v>128</v>
      </c>
      <c r="L357" s="46"/>
      <c r="M357" s="213" t="s">
        <v>19</v>
      </c>
      <c r="N357" s="214" t="s">
        <v>44</v>
      </c>
      <c r="O357" s="86"/>
      <c r="P357" s="215">
        <f>O357*H357</f>
        <v>0</v>
      </c>
      <c r="Q357" s="215">
        <v>0.11240500000000001</v>
      </c>
      <c r="R357" s="215">
        <f>Q357*H357</f>
        <v>0.33721500000000004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129</v>
      </c>
      <c r="AT357" s="217" t="s">
        <v>124</v>
      </c>
      <c r="AU357" s="217" t="s">
        <v>83</v>
      </c>
      <c r="AY357" s="19" t="s">
        <v>122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81</v>
      </c>
      <c r="BK357" s="218">
        <f>ROUND(I357*H357,2)</f>
        <v>0</v>
      </c>
      <c r="BL357" s="19" t="s">
        <v>129</v>
      </c>
      <c r="BM357" s="217" t="s">
        <v>549</v>
      </c>
    </row>
    <row r="358" s="2" customFormat="1">
      <c r="A358" s="40"/>
      <c r="B358" s="41"/>
      <c r="C358" s="42"/>
      <c r="D358" s="219" t="s">
        <v>131</v>
      </c>
      <c r="E358" s="42"/>
      <c r="F358" s="220" t="s">
        <v>550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131</v>
      </c>
      <c r="AU358" s="19" t="s">
        <v>83</v>
      </c>
    </row>
    <row r="359" s="2" customFormat="1" ht="37.8" customHeight="1">
      <c r="A359" s="40"/>
      <c r="B359" s="41"/>
      <c r="C359" s="206" t="s">
        <v>551</v>
      </c>
      <c r="D359" s="206" t="s">
        <v>124</v>
      </c>
      <c r="E359" s="207" t="s">
        <v>552</v>
      </c>
      <c r="F359" s="208" t="s">
        <v>553</v>
      </c>
      <c r="G359" s="209" t="s">
        <v>174</v>
      </c>
      <c r="H359" s="210">
        <v>666</v>
      </c>
      <c r="I359" s="211"/>
      <c r="J359" s="212">
        <f>ROUND(I359*H359,2)</f>
        <v>0</v>
      </c>
      <c r="K359" s="208" t="s">
        <v>128</v>
      </c>
      <c r="L359" s="46"/>
      <c r="M359" s="213" t="s">
        <v>19</v>
      </c>
      <c r="N359" s="214" t="s">
        <v>44</v>
      </c>
      <c r="O359" s="86"/>
      <c r="P359" s="215">
        <f>O359*H359</f>
        <v>0</v>
      </c>
      <c r="Q359" s="215">
        <v>0.080876400000000001</v>
      </c>
      <c r="R359" s="215">
        <f>Q359*H359</f>
        <v>53.863682400000002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129</v>
      </c>
      <c r="AT359" s="217" t="s">
        <v>124</v>
      </c>
      <c r="AU359" s="217" t="s">
        <v>83</v>
      </c>
      <c r="AY359" s="19" t="s">
        <v>122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81</v>
      </c>
      <c r="BK359" s="218">
        <f>ROUND(I359*H359,2)</f>
        <v>0</v>
      </c>
      <c r="BL359" s="19" t="s">
        <v>129</v>
      </c>
      <c r="BM359" s="217" t="s">
        <v>554</v>
      </c>
    </row>
    <row r="360" s="2" customFormat="1">
      <c r="A360" s="40"/>
      <c r="B360" s="41"/>
      <c r="C360" s="42"/>
      <c r="D360" s="219" t="s">
        <v>131</v>
      </c>
      <c r="E360" s="42"/>
      <c r="F360" s="220" t="s">
        <v>555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131</v>
      </c>
      <c r="AU360" s="19" t="s">
        <v>83</v>
      </c>
    </row>
    <row r="361" s="14" customFormat="1">
      <c r="A361" s="14"/>
      <c r="B361" s="236"/>
      <c r="C361" s="237"/>
      <c r="D361" s="226" t="s">
        <v>133</v>
      </c>
      <c r="E361" s="238" t="s">
        <v>19</v>
      </c>
      <c r="F361" s="239" t="s">
        <v>422</v>
      </c>
      <c r="G361" s="237"/>
      <c r="H361" s="238" t="s">
        <v>19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133</v>
      </c>
      <c r="AU361" s="245" t="s">
        <v>83</v>
      </c>
      <c r="AV361" s="14" t="s">
        <v>81</v>
      </c>
      <c r="AW361" s="14" t="s">
        <v>35</v>
      </c>
      <c r="AX361" s="14" t="s">
        <v>73</v>
      </c>
      <c r="AY361" s="245" t="s">
        <v>122</v>
      </c>
    </row>
    <row r="362" s="13" customFormat="1">
      <c r="A362" s="13"/>
      <c r="B362" s="224"/>
      <c r="C362" s="225"/>
      <c r="D362" s="226" t="s">
        <v>133</v>
      </c>
      <c r="E362" s="227" t="s">
        <v>19</v>
      </c>
      <c r="F362" s="228" t="s">
        <v>556</v>
      </c>
      <c r="G362" s="225"/>
      <c r="H362" s="229">
        <v>666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133</v>
      </c>
      <c r="AU362" s="235" t="s">
        <v>83</v>
      </c>
      <c r="AV362" s="13" t="s">
        <v>83</v>
      </c>
      <c r="AW362" s="13" t="s">
        <v>35</v>
      </c>
      <c r="AX362" s="13" t="s">
        <v>81</v>
      </c>
      <c r="AY362" s="235" t="s">
        <v>122</v>
      </c>
    </row>
    <row r="363" s="2" customFormat="1" ht="16.5" customHeight="1">
      <c r="A363" s="40"/>
      <c r="B363" s="41"/>
      <c r="C363" s="268" t="s">
        <v>557</v>
      </c>
      <c r="D363" s="268" t="s">
        <v>270</v>
      </c>
      <c r="E363" s="269" t="s">
        <v>558</v>
      </c>
      <c r="F363" s="270" t="s">
        <v>559</v>
      </c>
      <c r="G363" s="271" t="s">
        <v>174</v>
      </c>
      <c r="H363" s="272">
        <v>679.32000000000005</v>
      </c>
      <c r="I363" s="273"/>
      <c r="J363" s="274">
        <f>ROUND(I363*H363,2)</f>
        <v>0</v>
      </c>
      <c r="K363" s="270" t="s">
        <v>128</v>
      </c>
      <c r="L363" s="275"/>
      <c r="M363" s="276" t="s">
        <v>19</v>
      </c>
      <c r="N363" s="277" t="s">
        <v>44</v>
      </c>
      <c r="O363" s="86"/>
      <c r="P363" s="215">
        <f>O363*H363</f>
        <v>0</v>
      </c>
      <c r="Q363" s="215">
        <v>0.045999999999999999</v>
      </c>
      <c r="R363" s="215">
        <f>Q363*H363</f>
        <v>31.248720000000002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171</v>
      </c>
      <c r="AT363" s="217" t="s">
        <v>270</v>
      </c>
      <c r="AU363" s="217" t="s">
        <v>83</v>
      </c>
      <c r="AY363" s="19" t="s">
        <v>122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81</v>
      </c>
      <c r="BK363" s="218">
        <f>ROUND(I363*H363,2)</f>
        <v>0</v>
      </c>
      <c r="BL363" s="19" t="s">
        <v>129</v>
      </c>
      <c r="BM363" s="217" t="s">
        <v>560</v>
      </c>
    </row>
    <row r="364" s="13" customFormat="1">
      <c r="A364" s="13"/>
      <c r="B364" s="224"/>
      <c r="C364" s="225"/>
      <c r="D364" s="226" t="s">
        <v>133</v>
      </c>
      <c r="E364" s="227" t="s">
        <v>19</v>
      </c>
      <c r="F364" s="228" t="s">
        <v>561</v>
      </c>
      <c r="G364" s="225"/>
      <c r="H364" s="229">
        <v>679.32000000000005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133</v>
      </c>
      <c r="AU364" s="235" t="s">
        <v>83</v>
      </c>
      <c r="AV364" s="13" t="s">
        <v>83</v>
      </c>
      <c r="AW364" s="13" t="s">
        <v>35</v>
      </c>
      <c r="AX364" s="13" t="s">
        <v>81</v>
      </c>
      <c r="AY364" s="235" t="s">
        <v>122</v>
      </c>
    </row>
    <row r="365" s="2" customFormat="1" ht="24.15" customHeight="1">
      <c r="A365" s="40"/>
      <c r="B365" s="41"/>
      <c r="C365" s="206" t="s">
        <v>562</v>
      </c>
      <c r="D365" s="206" t="s">
        <v>124</v>
      </c>
      <c r="E365" s="207" t="s">
        <v>563</v>
      </c>
      <c r="F365" s="208" t="s">
        <v>564</v>
      </c>
      <c r="G365" s="209" t="s">
        <v>174</v>
      </c>
      <c r="H365" s="210">
        <v>770</v>
      </c>
      <c r="I365" s="211"/>
      <c r="J365" s="212">
        <f>ROUND(I365*H365,2)</f>
        <v>0</v>
      </c>
      <c r="K365" s="208" t="s">
        <v>128</v>
      </c>
      <c r="L365" s="46"/>
      <c r="M365" s="213" t="s">
        <v>19</v>
      </c>
      <c r="N365" s="214" t="s">
        <v>44</v>
      </c>
      <c r="O365" s="86"/>
      <c r="P365" s="215">
        <f>O365*H365</f>
        <v>0</v>
      </c>
      <c r="Q365" s="215">
        <v>0.15539952000000001</v>
      </c>
      <c r="R365" s="215">
        <f>Q365*H365</f>
        <v>119.65763040000002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129</v>
      </c>
      <c r="AT365" s="217" t="s">
        <v>124</v>
      </c>
      <c r="AU365" s="217" t="s">
        <v>83</v>
      </c>
      <c r="AY365" s="19" t="s">
        <v>122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81</v>
      </c>
      <c r="BK365" s="218">
        <f>ROUND(I365*H365,2)</f>
        <v>0</v>
      </c>
      <c r="BL365" s="19" t="s">
        <v>129</v>
      </c>
      <c r="BM365" s="217" t="s">
        <v>565</v>
      </c>
    </row>
    <row r="366" s="2" customFormat="1">
      <c r="A366" s="40"/>
      <c r="B366" s="41"/>
      <c r="C366" s="42"/>
      <c r="D366" s="219" t="s">
        <v>131</v>
      </c>
      <c r="E366" s="42"/>
      <c r="F366" s="220" t="s">
        <v>566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131</v>
      </c>
      <c r="AU366" s="19" t="s">
        <v>83</v>
      </c>
    </row>
    <row r="367" s="14" customFormat="1">
      <c r="A367" s="14"/>
      <c r="B367" s="236"/>
      <c r="C367" s="237"/>
      <c r="D367" s="226" t="s">
        <v>133</v>
      </c>
      <c r="E367" s="238" t="s">
        <v>19</v>
      </c>
      <c r="F367" s="239" t="s">
        <v>338</v>
      </c>
      <c r="G367" s="237"/>
      <c r="H367" s="238" t="s">
        <v>19</v>
      </c>
      <c r="I367" s="240"/>
      <c r="J367" s="237"/>
      <c r="K367" s="237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133</v>
      </c>
      <c r="AU367" s="245" t="s">
        <v>83</v>
      </c>
      <c r="AV367" s="14" t="s">
        <v>81</v>
      </c>
      <c r="AW367" s="14" t="s">
        <v>35</v>
      </c>
      <c r="AX367" s="14" t="s">
        <v>73</v>
      </c>
      <c r="AY367" s="245" t="s">
        <v>122</v>
      </c>
    </row>
    <row r="368" s="13" customFormat="1">
      <c r="A368" s="13"/>
      <c r="B368" s="224"/>
      <c r="C368" s="225"/>
      <c r="D368" s="226" t="s">
        <v>133</v>
      </c>
      <c r="E368" s="227" t="s">
        <v>19</v>
      </c>
      <c r="F368" s="228" t="s">
        <v>567</v>
      </c>
      <c r="G368" s="225"/>
      <c r="H368" s="229">
        <v>530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133</v>
      </c>
      <c r="AU368" s="235" t="s">
        <v>83</v>
      </c>
      <c r="AV368" s="13" t="s">
        <v>83</v>
      </c>
      <c r="AW368" s="13" t="s">
        <v>35</v>
      </c>
      <c r="AX368" s="13" t="s">
        <v>73</v>
      </c>
      <c r="AY368" s="235" t="s">
        <v>122</v>
      </c>
    </row>
    <row r="369" s="13" customFormat="1">
      <c r="A369" s="13"/>
      <c r="B369" s="224"/>
      <c r="C369" s="225"/>
      <c r="D369" s="226" t="s">
        <v>133</v>
      </c>
      <c r="E369" s="227" t="s">
        <v>19</v>
      </c>
      <c r="F369" s="228" t="s">
        <v>568</v>
      </c>
      <c r="G369" s="225"/>
      <c r="H369" s="229">
        <v>177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133</v>
      </c>
      <c r="AU369" s="235" t="s">
        <v>83</v>
      </c>
      <c r="AV369" s="13" t="s">
        <v>83</v>
      </c>
      <c r="AW369" s="13" t="s">
        <v>35</v>
      </c>
      <c r="AX369" s="13" t="s">
        <v>73</v>
      </c>
      <c r="AY369" s="235" t="s">
        <v>122</v>
      </c>
    </row>
    <row r="370" s="13" customFormat="1">
      <c r="A370" s="13"/>
      <c r="B370" s="224"/>
      <c r="C370" s="225"/>
      <c r="D370" s="226" t="s">
        <v>133</v>
      </c>
      <c r="E370" s="227" t="s">
        <v>19</v>
      </c>
      <c r="F370" s="228" t="s">
        <v>569</v>
      </c>
      <c r="G370" s="225"/>
      <c r="H370" s="229">
        <v>63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133</v>
      </c>
      <c r="AU370" s="235" t="s">
        <v>83</v>
      </c>
      <c r="AV370" s="13" t="s">
        <v>83</v>
      </c>
      <c r="AW370" s="13" t="s">
        <v>35</v>
      </c>
      <c r="AX370" s="13" t="s">
        <v>73</v>
      </c>
      <c r="AY370" s="235" t="s">
        <v>122</v>
      </c>
    </row>
    <row r="371" s="15" customFormat="1">
      <c r="A371" s="15"/>
      <c r="B371" s="246"/>
      <c r="C371" s="247"/>
      <c r="D371" s="226" t="s">
        <v>133</v>
      </c>
      <c r="E371" s="248" t="s">
        <v>19</v>
      </c>
      <c r="F371" s="249" t="s">
        <v>164</v>
      </c>
      <c r="G371" s="247"/>
      <c r="H371" s="250">
        <v>770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6" t="s">
        <v>133</v>
      </c>
      <c r="AU371" s="256" t="s">
        <v>83</v>
      </c>
      <c r="AV371" s="15" t="s">
        <v>129</v>
      </c>
      <c r="AW371" s="15" t="s">
        <v>35</v>
      </c>
      <c r="AX371" s="15" t="s">
        <v>81</v>
      </c>
      <c r="AY371" s="256" t="s">
        <v>122</v>
      </c>
    </row>
    <row r="372" s="2" customFormat="1" ht="16.5" customHeight="1">
      <c r="A372" s="40"/>
      <c r="B372" s="41"/>
      <c r="C372" s="268" t="s">
        <v>570</v>
      </c>
      <c r="D372" s="268" t="s">
        <v>270</v>
      </c>
      <c r="E372" s="269" t="s">
        <v>571</v>
      </c>
      <c r="F372" s="270" t="s">
        <v>572</v>
      </c>
      <c r="G372" s="271" t="s">
        <v>174</v>
      </c>
      <c r="H372" s="272">
        <v>63</v>
      </c>
      <c r="I372" s="273"/>
      <c r="J372" s="274">
        <f>ROUND(I372*H372,2)</f>
        <v>0</v>
      </c>
      <c r="K372" s="270" t="s">
        <v>128</v>
      </c>
      <c r="L372" s="275"/>
      <c r="M372" s="276" t="s">
        <v>19</v>
      </c>
      <c r="N372" s="277" t="s">
        <v>44</v>
      </c>
      <c r="O372" s="86"/>
      <c r="P372" s="215">
        <f>O372*H372</f>
        <v>0</v>
      </c>
      <c r="Q372" s="215">
        <v>0.065670000000000006</v>
      </c>
      <c r="R372" s="215">
        <f>Q372*H372</f>
        <v>4.1372100000000005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171</v>
      </c>
      <c r="AT372" s="217" t="s">
        <v>270</v>
      </c>
      <c r="AU372" s="217" t="s">
        <v>83</v>
      </c>
      <c r="AY372" s="19" t="s">
        <v>122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81</v>
      </c>
      <c r="BK372" s="218">
        <f>ROUND(I372*H372,2)</f>
        <v>0</v>
      </c>
      <c r="BL372" s="19" t="s">
        <v>129</v>
      </c>
      <c r="BM372" s="217" t="s">
        <v>573</v>
      </c>
    </row>
    <row r="373" s="13" customFormat="1">
      <c r="A373" s="13"/>
      <c r="B373" s="224"/>
      <c r="C373" s="225"/>
      <c r="D373" s="226" t="s">
        <v>133</v>
      </c>
      <c r="E373" s="227" t="s">
        <v>19</v>
      </c>
      <c r="F373" s="228" t="s">
        <v>569</v>
      </c>
      <c r="G373" s="225"/>
      <c r="H373" s="229">
        <v>63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133</v>
      </c>
      <c r="AU373" s="235" t="s">
        <v>83</v>
      </c>
      <c r="AV373" s="13" t="s">
        <v>83</v>
      </c>
      <c r="AW373" s="13" t="s">
        <v>35</v>
      </c>
      <c r="AX373" s="13" t="s">
        <v>81</v>
      </c>
      <c r="AY373" s="235" t="s">
        <v>122</v>
      </c>
    </row>
    <row r="374" s="2" customFormat="1" ht="16.5" customHeight="1">
      <c r="A374" s="40"/>
      <c r="B374" s="41"/>
      <c r="C374" s="268" t="s">
        <v>574</v>
      </c>
      <c r="D374" s="268" t="s">
        <v>270</v>
      </c>
      <c r="E374" s="269" t="s">
        <v>575</v>
      </c>
      <c r="F374" s="270" t="s">
        <v>576</v>
      </c>
      <c r="G374" s="271" t="s">
        <v>174</v>
      </c>
      <c r="H374" s="272">
        <v>180.53999999999999</v>
      </c>
      <c r="I374" s="273"/>
      <c r="J374" s="274">
        <f>ROUND(I374*H374,2)</f>
        <v>0</v>
      </c>
      <c r="K374" s="270" t="s">
        <v>128</v>
      </c>
      <c r="L374" s="275"/>
      <c r="M374" s="276" t="s">
        <v>19</v>
      </c>
      <c r="N374" s="277" t="s">
        <v>44</v>
      </c>
      <c r="O374" s="86"/>
      <c r="P374" s="215">
        <f>O374*H374</f>
        <v>0</v>
      </c>
      <c r="Q374" s="215">
        <v>0.048300000000000003</v>
      </c>
      <c r="R374" s="215">
        <f>Q374*H374</f>
        <v>8.7200819999999997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171</v>
      </c>
      <c r="AT374" s="217" t="s">
        <v>270</v>
      </c>
      <c r="AU374" s="217" t="s">
        <v>83</v>
      </c>
      <c r="AY374" s="19" t="s">
        <v>122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81</v>
      </c>
      <c r="BK374" s="218">
        <f>ROUND(I374*H374,2)</f>
        <v>0</v>
      </c>
      <c r="BL374" s="19" t="s">
        <v>129</v>
      </c>
      <c r="BM374" s="217" t="s">
        <v>577</v>
      </c>
    </row>
    <row r="375" s="13" customFormat="1">
      <c r="A375" s="13"/>
      <c r="B375" s="224"/>
      <c r="C375" s="225"/>
      <c r="D375" s="226" t="s">
        <v>133</v>
      </c>
      <c r="E375" s="227" t="s">
        <v>19</v>
      </c>
      <c r="F375" s="228" t="s">
        <v>568</v>
      </c>
      <c r="G375" s="225"/>
      <c r="H375" s="229">
        <v>177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133</v>
      </c>
      <c r="AU375" s="235" t="s">
        <v>83</v>
      </c>
      <c r="AV375" s="13" t="s">
        <v>83</v>
      </c>
      <c r="AW375" s="13" t="s">
        <v>35</v>
      </c>
      <c r="AX375" s="13" t="s">
        <v>73</v>
      </c>
      <c r="AY375" s="235" t="s">
        <v>122</v>
      </c>
    </row>
    <row r="376" s="16" customFormat="1">
      <c r="A376" s="16"/>
      <c r="B376" s="257"/>
      <c r="C376" s="258"/>
      <c r="D376" s="226" t="s">
        <v>133</v>
      </c>
      <c r="E376" s="259" t="s">
        <v>19</v>
      </c>
      <c r="F376" s="260" t="s">
        <v>206</v>
      </c>
      <c r="G376" s="258"/>
      <c r="H376" s="261">
        <v>177</v>
      </c>
      <c r="I376" s="262"/>
      <c r="J376" s="258"/>
      <c r="K376" s="258"/>
      <c r="L376" s="263"/>
      <c r="M376" s="264"/>
      <c r="N376" s="265"/>
      <c r="O376" s="265"/>
      <c r="P376" s="265"/>
      <c r="Q376" s="265"/>
      <c r="R376" s="265"/>
      <c r="S376" s="265"/>
      <c r="T376" s="26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67" t="s">
        <v>133</v>
      </c>
      <c r="AU376" s="267" t="s">
        <v>83</v>
      </c>
      <c r="AV376" s="16" t="s">
        <v>141</v>
      </c>
      <c r="AW376" s="16" t="s">
        <v>35</v>
      </c>
      <c r="AX376" s="16" t="s">
        <v>73</v>
      </c>
      <c r="AY376" s="267" t="s">
        <v>122</v>
      </c>
    </row>
    <row r="377" s="13" customFormat="1">
      <c r="A377" s="13"/>
      <c r="B377" s="224"/>
      <c r="C377" s="225"/>
      <c r="D377" s="226" t="s">
        <v>133</v>
      </c>
      <c r="E377" s="227" t="s">
        <v>19</v>
      </c>
      <c r="F377" s="228" t="s">
        <v>578</v>
      </c>
      <c r="G377" s="225"/>
      <c r="H377" s="229">
        <v>180.53999999999999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133</v>
      </c>
      <c r="AU377" s="235" t="s">
        <v>83</v>
      </c>
      <c r="AV377" s="13" t="s">
        <v>83</v>
      </c>
      <c r="AW377" s="13" t="s">
        <v>35</v>
      </c>
      <c r="AX377" s="13" t="s">
        <v>81</v>
      </c>
      <c r="AY377" s="235" t="s">
        <v>122</v>
      </c>
    </row>
    <row r="378" s="2" customFormat="1" ht="16.5" customHeight="1">
      <c r="A378" s="40"/>
      <c r="B378" s="41"/>
      <c r="C378" s="268" t="s">
        <v>579</v>
      </c>
      <c r="D378" s="268" t="s">
        <v>270</v>
      </c>
      <c r="E378" s="269" t="s">
        <v>580</v>
      </c>
      <c r="F378" s="270" t="s">
        <v>581</v>
      </c>
      <c r="G378" s="271" t="s">
        <v>174</v>
      </c>
      <c r="H378" s="272">
        <v>540.60000000000002</v>
      </c>
      <c r="I378" s="273"/>
      <c r="J378" s="274">
        <f>ROUND(I378*H378,2)</f>
        <v>0</v>
      </c>
      <c r="K378" s="270" t="s">
        <v>128</v>
      </c>
      <c r="L378" s="275"/>
      <c r="M378" s="276" t="s">
        <v>19</v>
      </c>
      <c r="N378" s="277" t="s">
        <v>44</v>
      </c>
      <c r="O378" s="86"/>
      <c r="P378" s="215">
        <f>O378*H378</f>
        <v>0</v>
      </c>
      <c r="Q378" s="215">
        <v>0.080000000000000002</v>
      </c>
      <c r="R378" s="215">
        <f>Q378*H378</f>
        <v>43.248000000000005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171</v>
      </c>
      <c r="AT378" s="217" t="s">
        <v>270</v>
      </c>
      <c r="AU378" s="217" t="s">
        <v>83</v>
      </c>
      <c r="AY378" s="19" t="s">
        <v>122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81</v>
      </c>
      <c r="BK378" s="218">
        <f>ROUND(I378*H378,2)</f>
        <v>0</v>
      </c>
      <c r="BL378" s="19" t="s">
        <v>129</v>
      </c>
      <c r="BM378" s="217" t="s">
        <v>582</v>
      </c>
    </row>
    <row r="379" s="13" customFormat="1">
      <c r="A379" s="13"/>
      <c r="B379" s="224"/>
      <c r="C379" s="225"/>
      <c r="D379" s="226" t="s">
        <v>133</v>
      </c>
      <c r="E379" s="227" t="s">
        <v>19</v>
      </c>
      <c r="F379" s="228" t="s">
        <v>583</v>
      </c>
      <c r="G379" s="225"/>
      <c r="H379" s="229">
        <v>530</v>
      </c>
      <c r="I379" s="230"/>
      <c r="J379" s="225"/>
      <c r="K379" s="225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133</v>
      </c>
      <c r="AU379" s="235" t="s">
        <v>83</v>
      </c>
      <c r="AV379" s="13" t="s">
        <v>83</v>
      </c>
      <c r="AW379" s="13" t="s">
        <v>35</v>
      </c>
      <c r="AX379" s="13" t="s">
        <v>73</v>
      </c>
      <c r="AY379" s="235" t="s">
        <v>122</v>
      </c>
    </row>
    <row r="380" s="16" customFormat="1">
      <c r="A380" s="16"/>
      <c r="B380" s="257"/>
      <c r="C380" s="258"/>
      <c r="D380" s="226" t="s">
        <v>133</v>
      </c>
      <c r="E380" s="259" t="s">
        <v>19</v>
      </c>
      <c r="F380" s="260" t="s">
        <v>206</v>
      </c>
      <c r="G380" s="258"/>
      <c r="H380" s="261">
        <v>530</v>
      </c>
      <c r="I380" s="262"/>
      <c r="J380" s="258"/>
      <c r="K380" s="258"/>
      <c r="L380" s="263"/>
      <c r="M380" s="264"/>
      <c r="N380" s="265"/>
      <c r="O380" s="265"/>
      <c r="P380" s="265"/>
      <c r="Q380" s="265"/>
      <c r="R380" s="265"/>
      <c r="S380" s="265"/>
      <c r="T380" s="26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67" t="s">
        <v>133</v>
      </c>
      <c r="AU380" s="267" t="s">
        <v>83</v>
      </c>
      <c r="AV380" s="16" t="s">
        <v>141</v>
      </c>
      <c r="AW380" s="16" t="s">
        <v>35</v>
      </c>
      <c r="AX380" s="16" t="s">
        <v>73</v>
      </c>
      <c r="AY380" s="267" t="s">
        <v>122</v>
      </c>
    </row>
    <row r="381" s="13" customFormat="1">
      <c r="A381" s="13"/>
      <c r="B381" s="224"/>
      <c r="C381" s="225"/>
      <c r="D381" s="226" t="s">
        <v>133</v>
      </c>
      <c r="E381" s="227" t="s">
        <v>19</v>
      </c>
      <c r="F381" s="228" t="s">
        <v>584</v>
      </c>
      <c r="G381" s="225"/>
      <c r="H381" s="229">
        <v>540.60000000000002</v>
      </c>
      <c r="I381" s="230"/>
      <c r="J381" s="225"/>
      <c r="K381" s="225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133</v>
      </c>
      <c r="AU381" s="235" t="s">
        <v>83</v>
      </c>
      <c r="AV381" s="13" t="s">
        <v>83</v>
      </c>
      <c r="AW381" s="13" t="s">
        <v>35</v>
      </c>
      <c r="AX381" s="13" t="s">
        <v>81</v>
      </c>
      <c r="AY381" s="235" t="s">
        <v>122</v>
      </c>
    </row>
    <row r="382" s="2" customFormat="1" ht="24.15" customHeight="1">
      <c r="A382" s="40"/>
      <c r="B382" s="41"/>
      <c r="C382" s="206" t="s">
        <v>585</v>
      </c>
      <c r="D382" s="206" t="s">
        <v>124</v>
      </c>
      <c r="E382" s="207" t="s">
        <v>586</v>
      </c>
      <c r="F382" s="208" t="s">
        <v>587</v>
      </c>
      <c r="G382" s="209" t="s">
        <v>174</v>
      </c>
      <c r="H382" s="210">
        <v>247</v>
      </c>
      <c r="I382" s="211"/>
      <c r="J382" s="212">
        <f>ROUND(I382*H382,2)</f>
        <v>0</v>
      </c>
      <c r="K382" s="208" t="s">
        <v>128</v>
      </c>
      <c r="L382" s="46"/>
      <c r="M382" s="213" t="s">
        <v>19</v>
      </c>
      <c r="N382" s="214" t="s">
        <v>44</v>
      </c>
      <c r="O382" s="86"/>
      <c r="P382" s="215">
        <f>O382*H382</f>
        <v>0</v>
      </c>
      <c r="Q382" s="215">
        <v>0.12949959999999999</v>
      </c>
      <c r="R382" s="215">
        <f>Q382*H382</f>
        <v>31.9864012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129</v>
      </c>
      <c r="AT382" s="217" t="s">
        <v>124</v>
      </c>
      <c r="AU382" s="217" t="s">
        <v>83</v>
      </c>
      <c r="AY382" s="19" t="s">
        <v>122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81</v>
      </c>
      <c r="BK382" s="218">
        <f>ROUND(I382*H382,2)</f>
        <v>0</v>
      </c>
      <c r="BL382" s="19" t="s">
        <v>129</v>
      </c>
      <c r="BM382" s="217" t="s">
        <v>588</v>
      </c>
    </row>
    <row r="383" s="2" customFormat="1">
      <c r="A383" s="40"/>
      <c r="B383" s="41"/>
      <c r="C383" s="42"/>
      <c r="D383" s="219" t="s">
        <v>131</v>
      </c>
      <c r="E383" s="42"/>
      <c r="F383" s="220" t="s">
        <v>589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131</v>
      </c>
      <c r="AU383" s="19" t="s">
        <v>83</v>
      </c>
    </row>
    <row r="384" s="14" customFormat="1">
      <c r="A384" s="14"/>
      <c r="B384" s="236"/>
      <c r="C384" s="237"/>
      <c r="D384" s="226" t="s">
        <v>133</v>
      </c>
      <c r="E384" s="238" t="s">
        <v>19</v>
      </c>
      <c r="F384" s="239" t="s">
        <v>338</v>
      </c>
      <c r="G384" s="237"/>
      <c r="H384" s="238" t="s">
        <v>19</v>
      </c>
      <c r="I384" s="240"/>
      <c r="J384" s="237"/>
      <c r="K384" s="237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133</v>
      </c>
      <c r="AU384" s="245" t="s">
        <v>83</v>
      </c>
      <c r="AV384" s="14" t="s">
        <v>81</v>
      </c>
      <c r="AW384" s="14" t="s">
        <v>35</v>
      </c>
      <c r="AX384" s="14" t="s">
        <v>73</v>
      </c>
      <c r="AY384" s="245" t="s">
        <v>122</v>
      </c>
    </row>
    <row r="385" s="13" customFormat="1">
      <c r="A385" s="13"/>
      <c r="B385" s="224"/>
      <c r="C385" s="225"/>
      <c r="D385" s="226" t="s">
        <v>133</v>
      </c>
      <c r="E385" s="227" t="s">
        <v>19</v>
      </c>
      <c r="F385" s="228" t="s">
        <v>590</v>
      </c>
      <c r="G385" s="225"/>
      <c r="H385" s="229">
        <v>217</v>
      </c>
      <c r="I385" s="230"/>
      <c r="J385" s="225"/>
      <c r="K385" s="225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133</v>
      </c>
      <c r="AU385" s="235" t="s">
        <v>83</v>
      </c>
      <c r="AV385" s="13" t="s">
        <v>83</v>
      </c>
      <c r="AW385" s="13" t="s">
        <v>35</v>
      </c>
      <c r="AX385" s="13" t="s">
        <v>73</v>
      </c>
      <c r="AY385" s="235" t="s">
        <v>122</v>
      </c>
    </row>
    <row r="386" s="13" customFormat="1">
      <c r="A386" s="13"/>
      <c r="B386" s="224"/>
      <c r="C386" s="225"/>
      <c r="D386" s="226" t="s">
        <v>133</v>
      </c>
      <c r="E386" s="227" t="s">
        <v>19</v>
      </c>
      <c r="F386" s="228" t="s">
        <v>591</v>
      </c>
      <c r="G386" s="225"/>
      <c r="H386" s="229">
        <v>30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133</v>
      </c>
      <c r="AU386" s="235" t="s">
        <v>83</v>
      </c>
      <c r="AV386" s="13" t="s">
        <v>83</v>
      </c>
      <c r="AW386" s="13" t="s">
        <v>35</v>
      </c>
      <c r="AX386" s="13" t="s">
        <v>73</v>
      </c>
      <c r="AY386" s="235" t="s">
        <v>122</v>
      </c>
    </row>
    <row r="387" s="15" customFormat="1">
      <c r="A387" s="15"/>
      <c r="B387" s="246"/>
      <c r="C387" s="247"/>
      <c r="D387" s="226" t="s">
        <v>133</v>
      </c>
      <c r="E387" s="248" t="s">
        <v>19</v>
      </c>
      <c r="F387" s="249" t="s">
        <v>164</v>
      </c>
      <c r="G387" s="247"/>
      <c r="H387" s="250">
        <v>247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6" t="s">
        <v>133</v>
      </c>
      <c r="AU387" s="256" t="s">
        <v>83</v>
      </c>
      <c r="AV387" s="15" t="s">
        <v>129</v>
      </c>
      <c r="AW387" s="15" t="s">
        <v>35</v>
      </c>
      <c r="AX387" s="15" t="s">
        <v>81</v>
      </c>
      <c r="AY387" s="256" t="s">
        <v>122</v>
      </c>
    </row>
    <row r="388" s="2" customFormat="1" ht="16.5" customHeight="1">
      <c r="A388" s="40"/>
      <c r="B388" s="41"/>
      <c r="C388" s="268" t="s">
        <v>592</v>
      </c>
      <c r="D388" s="268" t="s">
        <v>270</v>
      </c>
      <c r="E388" s="269" t="s">
        <v>593</v>
      </c>
      <c r="F388" s="270" t="s">
        <v>594</v>
      </c>
      <c r="G388" s="271" t="s">
        <v>174</v>
      </c>
      <c r="H388" s="272">
        <v>251.94</v>
      </c>
      <c r="I388" s="273"/>
      <c r="J388" s="274">
        <f>ROUND(I388*H388,2)</f>
        <v>0</v>
      </c>
      <c r="K388" s="270" t="s">
        <v>128</v>
      </c>
      <c r="L388" s="275"/>
      <c r="M388" s="276" t="s">
        <v>19</v>
      </c>
      <c r="N388" s="277" t="s">
        <v>44</v>
      </c>
      <c r="O388" s="86"/>
      <c r="P388" s="215">
        <f>O388*H388</f>
        <v>0</v>
      </c>
      <c r="Q388" s="215">
        <v>0.045999999999999999</v>
      </c>
      <c r="R388" s="215">
        <f>Q388*H388</f>
        <v>11.58924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171</v>
      </c>
      <c r="AT388" s="217" t="s">
        <v>270</v>
      </c>
      <c r="AU388" s="217" t="s">
        <v>83</v>
      </c>
      <c r="AY388" s="19" t="s">
        <v>122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81</v>
      </c>
      <c r="BK388" s="218">
        <f>ROUND(I388*H388,2)</f>
        <v>0</v>
      </c>
      <c r="BL388" s="19" t="s">
        <v>129</v>
      </c>
      <c r="BM388" s="217" t="s">
        <v>595</v>
      </c>
    </row>
    <row r="389" s="14" customFormat="1">
      <c r="A389" s="14"/>
      <c r="B389" s="236"/>
      <c r="C389" s="237"/>
      <c r="D389" s="226" t="s">
        <v>133</v>
      </c>
      <c r="E389" s="238" t="s">
        <v>19</v>
      </c>
      <c r="F389" s="239" t="s">
        <v>338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133</v>
      </c>
      <c r="AU389" s="245" t="s">
        <v>83</v>
      </c>
      <c r="AV389" s="14" t="s">
        <v>81</v>
      </c>
      <c r="AW389" s="14" t="s">
        <v>35</v>
      </c>
      <c r="AX389" s="14" t="s">
        <v>73</v>
      </c>
      <c r="AY389" s="245" t="s">
        <v>122</v>
      </c>
    </row>
    <row r="390" s="13" customFormat="1">
      <c r="A390" s="13"/>
      <c r="B390" s="224"/>
      <c r="C390" s="225"/>
      <c r="D390" s="226" t="s">
        <v>133</v>
      </c>
      <c r="E390" s="227" t="s">
        <v>19</v>
      </c>
      <c r="F390" s="228" t="s">
        <v>590</v>
      </c>
      <c r="G390" s="225"/>
      <c r="H390" s="229">
        <v>217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133</v>
      </c>
      <c r="AU390" s="235" t="s">
        <v>83</v>
      </c>
      <c r="AV390" s="13" t="s">
        <v>83</v>
      </c>
      <c r="AW390" s="13" t="s">
        <v>35</v>
      </c>
      <c r="AX390" s="13" t="s">
        <v>73</v>
      </c>
      <c r="AY390" s="235" t="s">
        <v>122</v>
      </c>
    </row>
    <row r="391" s="13" customFormat="1">
      <c r="A391" s="13"/>
      <c r="B391" s="224"/>
      <c r="C391" s="225"/>
      <c r="D391" s="226" t="s">
        <v>133</v>
      </c>
      <c r="E391" s="227" t="s">
        <v>19</v>
      </c>
      <c r="F391" s="228" t="s">
        <v>591</v>
      </c>
      <c r="G391" s="225"/>
      <c r="H391" s="229">
        <v>30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133</v>
      </c>
      <c r="AU391" s="235" t="s">
        <v>83</v>
      </c>
      <c r="AV391" s="13" t="s">
        <v>83</v>
      </c>
      <c r="AW391" s="13" t="s">
        <v>35</v>
      </c>
      <c r="AX391" s="13" t="s">
        <v>73</v>
      </c>
      <c r="AY391" s="235" t="s">
        <v>122</v>
      </c>
    </row>
    <row r="392" s="16" customFormat="1">
      <c r="A392" s="16"/>
      <c r="B392" s="257"/>
      <c r="C392" s="258"/>
      <c r="D392" s="226" t="s">
        <v>133</v>
      </c>
      <c r="E392" s="259" t="s">
        <v>19</v>
      </c>
      <c r="F392" s="260" t="s">
        <v>206</v>
      </c>
      <c r="G392" s="258"/>
      <c r="H392" s="261">
        <v>247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67" t="s">
        <v>133</v>
      </c>
      <c r="AU392" s="267" t="s">
        <v>83</v>
      </c>
      <c r="AV392" s="16" t="s">
        <v>141</v>
      </c>
      <c r="AW392" s="16" t="s">
        <v>35</v>
      </c>
      <c r="AX392" s="16" t="s">
        <v>73</v>
      </c>
      <c r="AY392" s="267" t="s">
        <v>122</v>
      </c>
    </row>
    <row r="393" s="13" customFormat="1">
      <c r="A393" s="13"/>
      <c r="B393" s="224"/>
      <c r="C393" s="225"/>
      <c r="D393" s="226" t="s">
        <v>133</v>
      </c>
      <c r="E393" s="227" t="s">
        <v>19</v>
      </c>
      <c r="F393" s="228" t="s">
        <v>596</v>
      </c>
      <c r="G393" s="225"/>
      <c r="H393" s="229">
        <v>251.94</v>
      </c>
      <c r="I393" s="230"/>
      <c r="J393" s="225"/>
      <c r="K393" s="225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133</v>
      </c>
      <c r="AU393" s="235" t="s">
        <v>83</v>
      </c>
      <c r="AV393" s="13" t="s">
        <v>83</v>
      </c>
      <c r="AW393" s="13" t="s">
        <v>35</v>
      </c>
      <c r="AX393" s="13" t="s">
        <v>81</v>
      </c>
      <c r="AY393" s="235" t="s">
        <v>122</v>
      </c>
    </row>
    <row r="394" s="2" customFormat="1" ht="16.5" customHeight="1">
      <c r="A394" s="40"/>
      <c r="B394" s="41"/>
      <c r="C394" s="206" t="s">
        <v>597</v>
      </c>
      <c r="D394" s="206" t="s">
        <v>124</v>
      </c>
      <c r="E394" s="207" t="s">
        <v>598</v>
      </c>
      <c r="F394" s="208" t="s">
        <v>599</v>
      </c>
      <c r="G394" s="209" t="s">
        <v>193</v>
      </c>
      <c r="H394" s="210">
        <v>21.058</v>
      </c>
      <c r="I394" s="211"/>
      <c r="J394" s="212">
        <f>ROUND(I394*H394,2)</f>
        <v>0</v>
      </c>
      <c r="K394" s="208" t="s">
        <v>128</v>
      </c>
      <c r="L394" s="46"/>
      <c r="M394" s="213" t="s">
        <v>19</v>
      </c>
      <c r="N394" s="214" t="s">
        <v>44</v>
      </c>
      <c r="O394" s="86"/>
      <c r="P394" s="215">
        <f>O394*H394</f>
        <v>0</v>
      </c>
      <c r="Q394" s="215">
        <v>2.2563399999999998</v>
      </c>
      <c r="R394" s="215">
        <f>Q394*H394</f>
        <v>47.514007719999995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129</v>
      </c>
      <c r="AT394" s="217" t="s">
        <v>124</v>
      </c>
      <c r="AU394" s="217" t="s">
        <v>83</v>
      </c>
      <c r="AY394" s="19" t="s">
        <v>122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81</v>
      </c>
      <c r="BK394" s="218">
        <f>ROUND(I394*H394,2)</f>
        <v>0</v>
      </c>
      <c r="BL394" s="19" t="s">
        <v>129</v>
      </c>
      <c r="BM394" s="217" t="s">
        <v>600</v>
      </c>
    </row>
    <row r="395" s="2" customFormat="1">
      <c r="A395" s="40"/>
      <c r="B395" s="41"/>
      <c r="C395" s="42"/>
      <c r="D395" s="219" t="s">
        <v>131</v>
      </c>
      <c r="E395" s="42"/>
      <c r="F395" s="220" t="s">
        <v>601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131</v>
      </c>
      <c r="AU395" s="19" t="s">
        <v>83</v>
      </c>
    </row>
    <row r="396" s="13" customFormat="1">
      <c r="A396" s="13"/>
      <c r="B396" s="224"/>
      <c r="C396" s="225"/>
      <c r="D396" s="226" t="s">
        <v>133</v>
      </c>
      <c r="E396" s="227" t="s">
        <v>19</v>
      </c>
      <c r="F396" s="228" t="s">
        <v>602</v>
      </c>
      <c r="G396" s="225"/>
      <c r="H396" s="229">
        <v>9.2750000000000004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133</v>
      </c>
      <c r="AU396" s="235" t="s">
        <v>83</v>
      </c>
      <c r="AV396" s="13" t="s">
        <v>83</v>
      </c>
      <c r="AW396" s="13" t="s">
        <v>35</v>
      </c>
      <c r="AX396" s="13" t="s">
        <v>73</v>
      </c>
      <c r="AY396" s="235" t="s">
        <v>122</v>
      </c>
    </row>
    <row r="397" s="13" customFormat="1">
      <c r="A397" s="13"/>
      <c r="B397" s="224"/>
      <c r="C397" s="225"/>
      <c r="D397" s="226" t="s">
        <v>133</v>
      </c>
      <c r="E397" s="227" t="s">
        <v>19</v>
      </c>
      <c r="F397" s="228" t="s">
        <v>603</v>
      </c>
      <c r="G397" s="225"/>
      <c r="H397" s="229">
        <v>8.3249999999999993</v>
      </c>
      <c r="I397" s="230"/>
      <c r="J397" s="225"/>
      <c r="K397" s="225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133</v>
      </c>
      <c r="AU397" s="235" t="s">
        <v>83</v>
      </c>
      <c r="AV397" s="13" t="s">
        <v>83</v>
      </c>
      <c r="AW397" s="13" t="s">
        <v>35</v>
      </c>
      <c r="AX397" s="13" t="s">
        <v>73</v>
      </c>
      <c r="AY397" s="235" t="s">
        <v>122</v>
      </c>
    </row>
    <row r="398" s="13" customFormat="1">
      <c r="A398" s="13"/>
      <c r="B398" s="224"/>
      <c r="C398" s="225"/>
      <c r="D398" s="226" t="s">
        <v>133</v>
      </c>
      <c r="E398" s="227" t="s">
        <v>19</v>
      </c>
      <c r="F398" s="228" t="s">
        <v>604</v>
      </c>
      <c r="G398" s="225"/>
      <c r="H398" s="229">
        <v>3.4580000000000002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133</v>
      </c>
      <c r="AU398" s="235" t="s">
        <v>83</v>
      </c>
      <c r="AV398" s="13" t="s">
        <v>83</v>
      </c>
      <c r="AW398" s="13" t="s">
        <v>35</v>
      </c>
      <c r="AX398" s="13" t="s">
        <v>73</v>
      </c>
      <c r="AY398" s="235" t="s">
        <v>122</v>
      </c>
    </row>
    <row r="399" s="15" customFormat="1">
      <c r="A399" s="15"/>
      <c r="B399" s="246"/>
      <c r="C399" s="247"/>
      <c r="D399" s="226" t="s">
        <v>133</v>
      </c>
      <c r="E399" s="248" t="s">
        <v>19</v>
      </c>
      <c r="F399" s="249" t="s">
        <v>164</v>
      </c>
      <c r="G399" s="247"/>
      <c r="H399" s="250">
        <v>21.058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6" t="s">
        <v>133</v>
      </c>
      <c r="AU399" s="256" t="s">
        <v>83</v>
      </c>
      <c r="AV399" s="15" t="s">
        <v>129</v>
      </c>
      <c r="AW399" s="15" t="s">
        <v>35</v>
      </c>
      <c r="AX399" s="15" t="s">
        <v>81</v>
      </c>
      <c r="AY399" s="256" t="s">
        <v>122</v>
      </c>
    </row>
    <row r="400" s="2" customFormat="1" ht="21.75" customHeight="1">
      <c r="A400" s="40"/>
      <c r="B400" s="41"/>
      <c r="C400" s="206" t="s">
        <v>605</v>
      </c>
      <c r="D400" s="206" t="s">
        <v>124</v>
      </c>
      <c r="E400" s="207" t="s">
        <v>606</v>
      </c>
      <c r="F400" s="208" t="s">
        <v>607</v>
      </c>
      <c r="G400" s="209" t="s">
        <v>174</v>
      </c>
      <c r="H400" s="210">
        <v>27</v>
      </c>
      <c r="I400" s="211"/>
      <c r="J400" s="212">
        <f>ROUND(I400*H400,2)</f>
        <v>0</v>
      </c>
      <c r="K400" s="208" t="s">
        <v>128</v>
      </c>
      <c r="L400" s="46"/>
      <c r="M400" s="213" t="s">
        <v>19</v>
      </c>
      <c r="N400" s="214" t="s">
        <v>44</v>
      </c>
      <c r="O400" s="86"/>
      <c r="P400" s="215">
        <f>O400*H400</f>
        <v>0</v>
      </c>
      <c r="Q400" s="215">
        <v>1.863E-06</v>
      </c>
      <c r="R400" s="215">
        <f>Q400*H400</f>
        <v>5.0300999999999998E-05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129</v>
      </c>
      <c r="AT400" s="217" t="s">
        <v>124</v>
      </c>
      <c r="AU400" s="217" t="s">
        <v>83</v>
      </c>
      <c r="AY400" s="19" t="s">
        <v>122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81</v>
      </c>
      <c r="BK400" s="218">
        <f>ROUND(I400*H400,2)</f>
        <v>0</v>
      </c>
      <c r="BL400" s="19" t="s">
        <v>129</v>
      </c>
      <c r="BM400" s="217" t="s">
        <v>608</v>
      </c>
    </row>
    <row r="401" s="2" customFormat="1">
      <c r="A401" s="40"/>
      <c r="B401" s="41"/>
      <c r="C401" s="42"/>
      <c r="D401" s="219" t="s">
        <v>131</v>
      </c>
      <c r="E401" s="42"/>
      <c r="F401" s="220" t="s">
        <v>609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131</v>
      </c>
      <c r="AU401" s="19" t="s">
        <v>83</v>
      </c>
    </row>
    <row r="402" s="14" customFormat="1">
      <c r="A402" s="14"/>
      <c r="B402" s="236"/>
      <c r="C402" s="237"/>
      <c r="D402" s="226" t="s">
        <v>133</v>
      </c>
      <c r="E402" s="238" t="s">
        <v>19</v>
      </c>
      <c r="F402" s="239" t="s">
        <v>338</v>
      </c>
      <c r="G402" s="237"/>
      <c r="H402" s="238" t="s">
        <v>19</v>
      </c>
      <c r="I402" s="240"/>
      <c r="J402" s="237"/>
      <c r="K402" s="237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133</v>
      </c>
      <c r="AU402" s="245" t="s">
        <v>83</v>
      </c>
      <c r="AV402" s="14" t="s">
        <v>81</v>
      </c>
      <c r="AW402" s="14" t="s">
        <v>35</v>
      </c>
      <c r="AX402" s="14" t="s">
        <v>73</v>
      </c>
      <c r="AY402" s="245" t="s">
        <v>122</v>
      </c>
    </row>
    <row r="403" s="13" customFormat="1">
      <c r="A403" s="13"/>
      <c r="B403" s="224"/>
      <c r="C403" s="225"/>
      <c r="D403" s="226" t="s">
        <v>133</v>
      </c>
      <c r="E403" s="227" t="s">
        <v>19</v>
      </c>
      <c r="F403" s="228" t="s">
        <v>610</v>
      </c>
      <c r="G403" s="225"/>
      <c r="H403" s="229">
        <v>27</v>
      </c>
      <c r="I403" s="230"/>
      <c r="J403" s="225"/>
      <c r="K403" s="225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133</v>
      </c>
      <c r="AU403" s="235" t="s">
        <v>83</v>
      </c>
      <c r="AV403" s="13" t="s">
        <v>83</v>
      </c>
      <c r="AW403" s="13" t="s">
        <v>35</v>
      </c>
      <c r="AX403" s="13" t="s">
        <v>81</v>
      </c>
      <c r="AY403" s="235" t="s">
        <v>122</v>
      </c>
    </row>
    <row r="404" s="2" customFormat="1" ht="24.15" customHeight="1">
      <c r="A404" s="40"/>
      <c r="B404" s="41"/>
      <c r="C404" s="206" t="s">
        <v>611</v>
      </c>
      <c r="D404" s="206" t="s">
        <v>124</v>
      </c>
      <c r="E404" s="207" t="s">
        <v>612</v>
      </c>
      <c r="F404" s="208" t="s">
        <v>613</v>
      </c>
      <c r="G404" s="209" t="s">
        <v>174</v>
      </c>
      <c r="H404" s="210">
        <v>27</v>
      </c>
      <c r="I404" s="211"/>
      <c r="J404" s="212">
        <f>ROUND(I404*H404,2)</f>
        <v>0</v>
      </c>
      <c r="K404" s="208" t="s">
        <v>128</v>
      </c>
      <c r="L404" s="46"/>
      <c r="M404" s="213" t="s">
        <v>19</v>
      </c>
      <c r="N404" s="214" t="s">
        <v>44</v>
      </c>
      <c r="O404" s="86"/>
      <c r="P404" s="215">
        <f>O404*H404</f>
        <v>0</v>
      </c>
      <c r="Q404" s="215">
        <v>0.0001103</v>
      </c>
      <c r="R404" s="215">
        <f>Q404*H404</f>
        <v>0.0029781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129</v>
      </c>
      <c r="AT404" s="217" t="s">
        <v>124</v>
      </c>
      <c r="AU404" s="217" t="s">
        <v>83</v>
      </c>
      <c r="AY404" s="19" t="s">
        <v>122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81</v>
      </c>
      <c r="BK404" s="218">
        <f>ROUND(I404*H404,2)</f>
        <v>0</v>
      </c>
      <c r="BL404" s="19" t="s">
        <v>129</v>
      </c>
      <c r="BM404" s="217" t="s">
        <v>614</v>
      </c>
    </row>
    <row r="405" s="2" customFormat="1">
      <c r="A405" s="40"/>
      <c r="B405" s="41"/>
      <c r="C405" s="42"/>
      <c r="D405" s="219" t="s">
        <v>131</v>
      </c>
      <c r="E405" s="42"/>
      <c r="F405" s="220" t="s">
        <v>615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131</v>
      </c>
      <c r="AU405" s="19" t="s">
        <v>83</v>
      </c>
    </row>
    <row r="406" s="2" customFormat="1" ht="16.5" customHeight="1">
      <c r="A406" s="40"/>
      <c r="B406" s="41"/>
      <c r="C406" s="206" t="s">
        <v>616</v>
      </c>
      <c r="D406" s="206" t="s">
        <v>124</v>
      </c>
      <c r="E406" s="207" t="s">
        <v>617</v>
      </c>
      <c r="F406" s="208" t="s">
        <v>618</v>
      </c>
      <c r="G406" s="209" t="s">
        <v>174</v>
      </c>
      <c r="H406" s="210">
        <v>87</v>
      </c>
      <c r="I406" s="211"/>
      <c r="J406" s="212">
        <f>ROUND(I406*H406,2)</f>
        <v>0</v>
      </c>
      <c r="K406" s="208" t="s">
        <v>128</v>
      </c>
      <c r="L406" s="46"/>
      <c r="M406" s="213" t="s">
        <v>19</v>
      </c>
      <c r="N406" s="214" t="s">
        <v>44</v>
      </c>
      <c r="O406" s="86"/>
      <c r="P406" s="215">
        <f>O406*H406</f>
        <v>0</v>
      </c>
      <c r="Q406" s="215">
        <v>0.29220869999999999</v>
      </c>
      <c r="R406" s="215">
        <f>Q406*H406</f>
        <v>25.422156899999997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129</v>
      </c>
      <c r="AT406" s="217" t="s">
        <v>124</v>
      </c>
      <c r="AU406" s="217" t="s">
        <v>83</v>
      </c>
      <c r="AY406" s="19" t="s">
        <v>122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81</v>
      </c>
      <c r="BK406" s="218">
        <f>ROUND(I406*H406,2)</f>
        <v>0</v>
      </c>
      <c r="BL406" s="19" t="s">
        <v>129</v>
      </c>
      <c r="BM406" s="217" t="s">
        <v>619</v>
      </c>
    </row>
    <row r="407" s="2" customFormat="1">
      <c r="A407" s="40"/>
      <c r="B407" s="41"/>
      <c r="C407" s="42"/>
      <c r="D407" s="219" t="s">
        <v>131</v>
      </c>
      <c r="E407" s="42"/>
      <c r="F407" s="220" t="s">
        <v>620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131</v>
      </c>
      <c r="AU407" s="19" t="s">
        <v>83</v>
      </c>
    </row>
    <row r="408" s="13" customFormat="1">
      <c r="A408" s="13"/>
      <c r="B408" s="224"/>
      <c r="C408" s="225"/>
      <c r="D408" s="226" t="s">
        <v>133</v>
      </c>
      <c r="E408" s="227" t="s">
        <v>19</v>
      </c>
      <c r="F408" s="228" t="s">
        <v>621</v>
      </c>
      <c r="G408" s="225"/>
      <c r="H408" s="229">
        <v>87</v>
      </c>
      <c r="I408" s="230"/>
      <c r="J408" s="225"/>
      <c r="K408" s="225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133</v>
      </c>
      <c r="AU408" s="235" t="s">
        <v>83</v>
      </c>
      <c r="AV408" s="13" t="s">
        <v>83</v>
      </c>
      <c r="AW408" s="13" t="s">
        <v>35</v>
      </c>
      <c r="AX408" s="13" t="s">
        <v>81</v>
      </c>
      <c r="AY408" s="235" t="s">
        <v>122</v>
      </c>
    </row>
    <row r="409" s="2" customFormat="1" ht="24.15" customHeight="1">
      <c r="A409" s="40"/>
      <c r="B409" s="41"/>
      <c r="C409" s="268" t="s">
        <v>622</v>
      </c>
      <c r="D409" s="268" t="s">
        <v>270</v>
      </c>
      <c r="E409" s="269" t="s">
        <v>623</v>
      </c>
      <c r="F409" s="270" t="s">
        <v>624</v>
      </c>
      <c r="G409" s="271" t="s">
        <v>174</v>
      </c>
      <c r="H409" s="272">
        <v>87</v>
      </c>
      <c r="I409" s="273"/>
      <c r="J409" s="274">
        <f>ROUND(I409*H409,2)</f>
        <v>0</v>
      </c>
      <c r="K409" s="270" t="s">
        <v>128</v>
      </c>
      <c r="L409" s="275"/>
      <c r="M409" s="276" t="s">
        <v>19</v>
      </c>
      <c r="N409" s="277" t="s">
        <v>44</v>
      </c>
      <c r="O409" s="86"/>
      <c r="P409" s="215">
        <f>O409*H409</f>
        <v>0</v>
      </c>
      <c r="Q409" s="215">
        <v>0.036499999999999998</v>
      </c>
      <c r="R409" s="215">
        <f>Q409*H409</f>
        <v>3.1755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171</v>
      </c>
      <c r="AT409" s="217" t="s">
        <v>270</v>
      </c>
      <c r="AU409" s="217" t="s">
        <v>83</v>
      </c>
      <c r="AY409" s="19" t="s">
        <v>122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81</v>
      </c>
      <c r="BK409" s="218">
        <f>ROUND(I409*H409,2)</f>
        <v>0</v>
      </c>
      <c r="BL409" s="19" t="s">
        <v>129</v>
      </c>
      <c r="BM409" s="217" t="s">
        <v>625</v>
      </c>
    </row>
    <row r="410" s="13" customFormat="1">
      <c r="A410" s="13"/>
      <c r="B410" s="224"/>
      <c r="C410" s="225"/>
      <c r="D410" s="226" t="s">
        <v>133</v>
      </c>
      <c r="E410" s="227" t="s">
        <v>19</v>
      </c>
      <c r="F410" s="228" t="s">
        <v>621</v>
      </c>
      <c r="G410" s="225"/>
      <c r="H410" s="229">
        <v>87</v>
      </c>
      <c r="I410" s="230"/>
      <c r="J410" s="225"/>
      <c r="K410" s="225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133</v>
      </c>
      <c r="AU410" s="235" t="s">
        <v>83</v>
      </c>
      <c r="AV410" s="13" t="s">
        <v>83</v>
      </c>
      <c r="AW410" s="13" t="s">
        <v>35</v>
      </c>
      <c r="AX410" s="13" t="s">
        <v>81</v>
      </c>
      <c r="AY410" s="235" t="s">
        <v>122</v>
      </c>
    </row>
    <row r="411" s="2" customFormat="1" ht="16.5" customHeight="1">
      <c r="A411" s="40"/>
      <c r="B411" s="41"/>
      <c r="C411" s="268" t="s">
        <v>626</v>
      </c>
      <c r="D411" s="268" t="s">
        <v>270</v>
      </c>
      <c r="E411" s="269" t="s">
        <v>627</v>
      </c>
      <c r="F411" s="270" t="s">
        <v>628</v>
      </c>
      <c r="G411" s="271" t="s">
        <v>174</v>
      </c>
      <c r="H411" s="272">
        <v>91</v>
      </c>
      <c r="I411" s="273"/>
      <c r="J411" s="274">
        <f>ROUND(I411*H411,2)</f>
        <v>0</v>
      </c>
      <c r="K411" s="270" t="s">
        <v>128</v>
      </c>
      <c r="L411" s="275"/>
      <c r="M411" s="276" t="s">
        <v>19</v>
      </c>
      <c r="N411" s="277" t="s">
        <v>44</v>
      </c>
      <c r="O411" s="86"/>
      <c r="P411" s="215">
        <f>O411*H411</f>
        <v>0</v>
      </c>
      <c r="Q411" s="215">
        <v>0.012999999999999999</v>
      </c>
      <c r="R411" s="215">
        <f>Q411*H411</f>
        <v>1.1830000000000001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171</v>
      </c>
      <c r="AT411" s="217" t="s">
        <v>270</v>
      </c>
      <c r="AU411" s="217" t="s">
        <v>83</v>
      </c>
      <c r="AY411" s="19" t="s">
        <v>122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81</v>
      </c>
      <c r="BK411" s="218">
        <f>ROUND(I411*H411,2)</f>
        <v>0</v>
      </c>
      <c r="BL411" s="19" t="s">
        <v>129</v>
      </c>
      <c r="BM411" s="217" t="s">
        <v>629</v>
      </c>
    </row>
    <row r="412" s="13" customFormat="1">
      <c r="A412" s="13"/>
      <c r="B412" s="224"/>
      <c r="C412" s="225"/>
      <c r="D412" s="226" t="s">
        <v>133</v>
      </c>
      <c r="E412" s="227" t="s">
        <v>19</v>
      </c>
      <c r="F412" s="228" t="s">
        <v>621</v>
      </c>
      <c r="G412" s="225"/>
      <c r="H412" s="229">
        <v>87</v>
      </c>
      <c r="I412" s="230"/>
      <c r="J412" s="225"/>
      <c r="K412" s="225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133</v>
      </c>
      <c r="AU412" s="235" t="s">
        <v>83</v>
      </c>
      <c r="AV412" s="13" t="s">
        <v>83</v>
      </c>
      <c r="AW412" s="13" t="s">
        <v>35</v>
      </c>
      <c r="AX412" s="13" t="s">
        <v>73</v>
      </c>
      <c r="AY412" s="235" t="s">
        <v>122</v>
      </c>
    </row>
    <row r="413" s="13" customFormat="1">
      <c r="A413" s="13"/>
      <c r="B413" s="224"/>
      <c r="C413" s="225"/>
      <c r="D413" s="226" t="s">
        <v>133</v>
      </c>
      <c r="E413" s="227" t="s">
        <v>19</v>
      </c>
      <c r="F413" s="228" t="s">
        <v>630</v>
      </c>
      <c r="G413" s="225"/>
      <c r="H413" s="229">
        <v>4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133</v>
      </c>
      <c r="AU413" s="235" t="s">
        <v>83</v>
      </c>
      <c r="AV413" s="13" t="s">
        <v>83</v>
      </c>
      <c r="AW413" s="13" t="s">
        <v>35</v>
      </c>
      <c r="AX413" s="13" t="s">
        <v>73</v>
      </c>
      <c r="AY413" s="235" t="s">
        <v>122</v>
      </c>
    </row>
    <row r="414" s="15" customFormat="1">
      <c r="A414" s="15"/>
      <c r="B414" s="246"/>
      <c r="C414" s="247"/>
      <c r="D414" s="226" t="s">
        <v>133</v>
      </c>
      <c r="E414" s="248" t="s">
        <v>19</v>
      </c>
      <c r="F414" s="249" t="s">
        <v>164</v>
      </c>
      <c r="G414" s="247"/>
      <c r="H414" s="250">
        <v>91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6" t="s">
        <v>133</v>
      </c>
      <c r="AU414" s="256" t="s">
        <v>83</v>
      </c>
      <c r="AV414" s="15" t="s">
        <v>129</v>
      </c>
      <c r="AW414" s="15" t="s">
        <v>35</v>
      </c>
      <c r="AX414" s="15" t="s">
        <v>81</v>
      </c>
      <c r="AY414" s="256" t="s">
        <v>122</v>
      </c>
    </row>
    <row r="415" s="2" customFormat="1" ht="16.5" customHeight="1">
      <c r="A415" s="40"/>
      <c r="B415" s="41"/>
      <c r="C415" s="268" t="s">
        <v>631</v>
      </c>
      <c r="D415" s="268" t="s">
        <v>270</v>
      </c>
      <c r="E415" s="269" t="s">
        <v>632</v>
      </c>
      <c r="F415" s="270" t="s">
        <v>633</v>
      </c>
      <c r="G415" s="271" t="s">
        <v>144</v>
      </c>
      <c r="H415" s="272">
        <v>6</v>
      </c>
      <c r="I415" s="273"/>
      <c r="J415" s="274">
        <f>ROUND(I415*H415,2)</f>
        <v>0</v>
      </c>
      <c r="K415" s="270" t="s">
        <v>128</v>
      </c>
      <c r="L415" s="275"/>
      <c r="M415" s="276" t="s">
        <v>19</v>
      </c>
      <c r="N415" s="277" t="s">
        <v>44</v>
      </c>
      <c r="O415" s="86"/>
      <c r="P415" s="215">
        <f>O415*H415</f>
        <v>0</v>
      </c>
      <c r="Q415" s="215">
        <v>0.0028999999999999998</v>
      </c>
      <c r="R415" s="215">
        <f>Q415*H415</f>
        <v>0.017399999999999999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171</v>
      </c>
      <c r="AT415" s="217" t="s">
        <v>270</v>
      </c>
      <c r="AU415" s="217" t="s">
        <v>83</v>
      </c>
      <c r="AY415" s="19" t="s">
        <v>122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81</v>
      </c>
      <c r="BK415" s="218">
        <f>ROUND(I415*H415,2)</f>
        <v>0</v>
      </c>
      <c r="BL415" s="19" t="s">
        <v>129</v>
      </c>
      <c r="BM415" s="217" t="s">
        <v>634</v>
      </c>
    </row>
    <row r="416" s="13" customFormat="1">
      <c r="A416" s="13"/>
      <c r="B416" s="224"/>
      <c r="C416" s="225"/>
      <c r="D416" s="226" t="s">
        <v>133</v>
      </c>
      <c r="E416" s="227" t="s">
        <v>19</v>
      </c>
      <c r="F416" s="228" t="s">
        <v>635</v>
      </c>
      <c r="G416" s="225"/>
      <c r="H416" s="229">
        <v>6</v>
      </c>
      <c r="I416" s="230"/>
      <c r="J416" s="225"/>
      <c r="K416" s="225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133</v>
      </c>
      <c r="AU416" s="235" t="s">
        <v>83</v>
      </c>
      <c r="AV416" s="13" t="s">
        <v>83</v>
      </c>
      <c r="AW416" s="13" t="s">
        <v>35</v>
      </c>
      <c r="AX416" s="13" t="s">
        <v>81</v>
      </c>
      <c r="AY416" s="235" t="s">
        <v>122</v>
      </c>
    </row>
    <row r="417" s="2" customFormat="1" ht="16.5" customHeight="1">
      <c r="A417" s="40"/>
      <c r="B417" s="41"/>
      <c r="C417" s="206" t="s">
        <v>636</v>
      </c>
      <c r="D417" s="206" t="s">
        <v>124</v>
      </c>
      <c r="E417" s="207" t="s">
        <v>637</v>
      </c>
      <c r="F417" s="208" t="s">
        <v>638</v>
      </c>
      <c r="G417" s="209" t="s">
        <v>144</v>
      </c>
      <c r="H417" s="210">
        <v>4</v>
      </c>
      <c r="I417" s="211"/>
      <c r="J417" s="212">
        <f>ROUND(I417*H417,2)</f>
        <v>0</v>
      </c>
      <c r="K417" s="208" t="s">
        <v>128</v>
      </c>
      <c r="L417" s="46"/>
      <c r="M417" s="213" t="s">
        <v>19</v>
      </c>
      <c r="N417" s="214" t="s">
        <v>44</v>
      </c>
      <c r="O417" s="86"/>
      <c r="P417" s="215">
        <f>O417*H417</f>
        <v>0</v>
      </c>
      <c r="Q417" s="215">
        <v>0.27204800000000001</v>
      </c>
      <c r="R417" s="215">
        <f>Q417*H417</f>
        <v>1.0881920000000001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129</v>
      </c>
      <c r="AT417" s="217" t="s">
        <v>124</v>
      </c>
      <c r="AU417" s="217" t="s">
        <v>83</v>
      </c>
      <c r="AY417" s="19" t="s">
        <v>122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81</v>
      </c>
      <c r="BK417" s="218">
        <f>ROUND(I417*H417,2)</f>
        <v>0</v>
      </c>
      <c r="BL417" s="19" t="s">
        <v>129</v>
      </c>
      <c r="BM417" s="217" t="s">
        <v>639</v>
      </c>
    </row>
    <row r="418" s="2" customFormat="1">
      <c r="A418" s="40"/>
      <c r="B418" s="41"/>
      <c r="C418" s="42"/>
      <c r="D418" s="219" t="s">
        <v>131</v>
      </c>
      <c r="E418" s="42"/>
      <c r="F418" s="220" t="s">
        <v>640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131</v>
      </c>
      <c r="AU418" s="19" t="s">
        <v>83</v>
      </c>
    </row>
    <row r="419" s="13" customFormat="1">
      <c r="A419" s="13"/>
      <c r="B419" s="224"/>
      <c r="C419" s="225"/>
      <c r="D419" s="226" t="s">
        <v>133</v>
      </c>
      <c r="E419" s="227" t="s">
        <v>19</v>
      </c>
      <c r="F419" s="228" t="s">
        <v>641</v>
      </c>
      <c r="G419" s="225"/>
      <c r="H419" s="229">
        <v>4</v>
      </c>
      <c r="I419" s="230"/>
      <c r="J419" s="225"/>
      <c r="K419" s="225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133</v>
      </c>
      <c r="AU419" s="235" t="s">
        <v>83</v>
      </c>
      <c r="AV419" s="13" t="s">
        <v>83</v>
      </c>
      <c r="AW419" s="13" t="s">
        <v>35</v>
      </c>
      <c r="AX419" s="13" t="s">
        <v>81</v>
      </c>
      <c r="AY419" s="235" t="s">
        <v>122</v>
      </c>
    </row>
    <row r="420" s="2" customFormat="1" ht="24.15" customHeight="1">
      <c r="A420" s="40"/>
      <c r="B420" s="41"/>
      <c r="C420" s="268" t="s">
        <v>642</v>
      </c>
      <c r="D420" s="268" t="s">
        <v>270</v>
      </c>
      <c r="E420" s="269" t="s">
        <v>643</v>
      </c>
      <c r="F420" s="270" t="s">
        <v>644</v>
      </c>
      <c r="G420" s="271" t="s">
        <v>144</v>
      </c>
      <c r="H420" s="272">
        <v>4</v>
      </c>
      <c r="I420" s="273"/>
      <c r="J420" s="274">
        <f>ROUND(I420*H420,2)</f>
        <v>0</v>
      </c>
      <c r="K420" s="270" t="s">
        <v>128</v>
      </c>
      <c r="L420" s="275"/>
      <c r="M420" s="276" t="s">
        <v>19</v>
      </c>
      <c r="N420" s="277" t="s">
        <v>44</v>
      </c>
      <c r="O420" s="86"/>
      <c r="P420" s="215">
        <f>O420*H420</f>
        <v>0</v>
      </c>
      <c r="Q420" s="215">
        <v>0.035000000000000003</v>
      </c>
      <c r="R420" s="215">
        <f>Q420*H420</f>
        <v>0.14000000000000001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171</v>
      </c>
      <c r="AT420" s="217" t="s">
        <v>270</v>
      </c>
      <c r="AU420" s="217" t="s">
        <v>83</v>
      </c>
      <c r="AY420" s="19" t="s">
        <v>122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81</v>
      </c>
      <c r="BK420" s="218">
        <f>ROUND(I420*H420,2)</f>
        <v>0</v>
      </c>
      <c r="BL420" s="19" t="s">
        <v>129</v>
      </c>
      <c r="BM420" s="217" t="s">
        <v>645</v>
      </c>
    </row>
    <row r="421" s="2" customFormat="1" ht="21.75" customHeight="1">
      <c r="A421" s="40"/>
      <c r="B421" s="41"/>
      <c r="C421" s="206" t="s">
        <v>646</v>
      </c>
      <c r="D421" s="206" t="s">
        <v>124</v>
      </c>
      <c r="E421" s="207" t="s">
        <v>647</v>
      </c>
      <c r="F421" s="208" t="s">
        <v>648</v>
      </c>
      <c r="G421" s="209" t="s">
        <v>127</v>
      </c>
      <c r="H421" s="210">
        <v>2137</v>
      </c>
      <c r="I421" s="211"/>
      <c r="J421" s="212">
        <f>ROUND(I421*H421,2)</f>
        <v>0</v>
      </c>
      <c r="K421" s="208" t="s">
        <v>128</v>
      </c>
      <c r="L421" s="46"/>
      <c r="M421" s="213" t="s">
        <v>19</v>
      </c>
      <c r="N421" s="214" t="s">
        <v>44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0.01</v>
      </c>
      <c r="T421" s="216">
        <f>S421*H421</f>
        <v>21.370000000000001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129</v>
      </c>
      <c r="AT421" s="217" t="s">
        <v>124</v>
      </c>
      <c r="AU421" s="217" t="s">
        <v>83</v>
      </c>
      <c r="AY421" s="19" t="s">
        <v>122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81</v>
      </c>
      <c r="BK421" s="218">
        <f>ROUND(I421*H421,2)</f>
        <v>0</v>
      </c>
      <c r="BL421" s="19" t="s">
        <v>129</v>
      </c>
      <c r="BM421" s="217" t="s">
        <v>649</v>
      </c>
    </row>
    <row r="422" s="2" customFormat="1">
      <c r="A422" s="40"/>
      <c r="B422" s="41"/>
      <c r="C422" s="42"/>
      <c r="D422" s="219" t="s">
        <v>131</v>
      </c>
      <c r="E422" s="42"/>
      <c r="F422" s="220" t="s">
        <v>650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131</v>
      </c>
      <c r="AU422" s="19" t="s">
        <v>83</v>
      </c>
    </row>
    <row r="423" s="14" customFormat="1">
      <c r="A423" s="14"/>
      <c r="B423" s="236"/>
      <c r="C423" s="237"/>
      <c r="D423" s="226" t="s">
        <v>133</v>
      </c>
      <c r="E423" s="238" t="s">
        <v>19</v>
      </c>
      <c r="F423" s="239" t="s">
        <v>338</v>
      </c>
      <c r="G423" s="237"/>
      <c r="H423" s="238" t="s">
        <v>19</v>
      </c>
      <c r="I423" s="240"/>
      <c r="J423" s="237"/>
      <c r="K423" s="237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133</v>
      </c>
      <c r="AU423" s="245" t="s">
        <v>83</v>
      </c>
      <c r="AV423" s="14" t="s">
        <v>81</v>
      </c>
      <c r="AW423" s="14" t="s">
        <v>35</v>
      </c>
      <c r="AX423" s="14" t="s">
        <v>73</v>
      </c>
      <c r="AY423" s="245" t="s">
        <v>122</v>
      </c>
    </row>
    <row r="424" s="13" customFormat="1">
      <c r="A424" s="13"/>
      <c r="B424" s="224"/>
      <c r="C424" s="225"/>
      <c r="D424" s="226" t="s">
        <v>133</v>
      </c>
      <c r="E424" s="227" t="s">
        <v>19</v>
      </c>
      <c r="F424" s="228" t="s">
        <v>651</v>
      </c>
      <c r="G424" s="225"/>
      <c r="H424" s="229">
        <v>2137</v>
      </c>
      <c r="I424" s="230"/>
      <c r="J424" s="225"/>
      <c r="K424" s="225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133</v>
      </c>
      <c r="AU424" s="235" t="s">
        <v>83</v>
      </c>
      <c r="AV424" s="13" t="s">
        <v>83</v>
      </c>
      <c r="AW424" s="13" t="s">
        <v>35</v>
      </c>
      <c r="AX424" s="13" t="s">
        <v>81</v>
      </c>
      <c r="AY424" s="235" t="s">
        <v>122</v>
      </c>
    </row>
    <row r="425" s="12" customFormat="1" ht="20.88" customHeight="1">
      <c r="A425" s="12"/>
      <c r="B425" s="190"/>
      <c r="C425" s="191"/>
      <c r="D425" s="192" t="s">
        <v>72</v>
      </c>
      <c r="E425" s="204" t="s">
        <v>652</v>
      </c>
      <c r="F425" s="204" t="s">
        <v>653</v>
      </c>
      <c r="G425" s="191"/>
      <c r="H425" s="191"/>
      <c r="I425" s="194"/>
      <c r="J425" s="205">
        <f>BK425</f>
        <v>0</v>
      </c>
      <c r="K425" s="191"/>
      <c r="L425" s="196"/>
      <c r="M425" s="197"/>
      <c r="N425" s="198"/>
      <c r="O425" s="198"/>
      <c r="P425" s="199">
        <f>SUM(P426:P446)</f>
        <v>0</v>
      </c>
      <c r="Q425" s="198"/>
      <c r="R425" s="199">
        <f>SUM(R426:R446)</f>
        <v>0</v>
      </c>
      <c r="S425" s="198"/>
      <c r="T425" s="200">
        <f>SUM(T426:T446)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1" t="s">
        <v>81</v>
      </c>
      <c r="AT425" s="202" t="s">
        <v>72</v>
      </c>
      <c r="AU425" s="202" t="s">
        <v>83</v>
      </c>
      <c r="AY425" s="201" t="s">
        <v>122</v>
      </c>
      <c r="BK425" s="203">
        <f>SUM(BK426:BK446)</f>
        <v>0</v>
      </c>
    </row>
    <row r="426" s="2" customFormat="1" ht="24.15" customHeight="1">
      <c r="A426" s="40"/>
      <c r="B426" s="41"/>
      <c r="C426" s="206" t="s">
        <v>654</v>
      </c>
      <c r="D426" s="206" t="s">
        <v>124</v>
      </c>
      <c r="E426" s="207" t="s">
        <v>655</v>
      </c>
      <c r="F426" s="208" t="s">
        <v>656</v>
      </c>
      <c r="G426" s="209" t="s">
        <v>257</v>
      </c>
      <c r="H426" s="210">
        <v>425.69999999999999</v>
      </c>
      <c r="I426" s="211"/>
      <c r="J426" s="212">
        <f>ROUND(I426*H426,2)</f>
        <v>0</v>
      </c>
      <c r="K426" s="208" t="s">
        <v>128</v>
      </c>
      <c r="L426" s="46"/>
      <c r="M426" s="213" t="s">
        <v>19</v>
      </c>
      <c r="N426" s="214" t="s">
        <v>44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129</v>
      </c>
      <c r="AT426" s="217" t="s">
        <v>124</v>
      </c>
      <c r="AU426" s="217" t="s">
        <v>141</v>
      </c>
      <c r="AY426" s="19" t="s">
        <v>122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81</v>
      </c>
      <c r="BK426" s="218">
        <f>ROUND(I426*H426,2)</f>
        <v>0</v>
      </c>
      <c r="BL426" s="19" t="s">
        <v>129</v>
      </c>
      <c r="BM426" s="217" t="s">
        <v>657</v>
      </c>
    </row>
    <row r="427" s="2" customFormat="1">
      <c r="A427" s="40"/>
      <c r="B427" s="41"/>
      <c r="C427" s="42"/>
      <c r="D427" s="219" t="s">
        <v>131</v>
      </c>
      <c r="E427" s="42"/>
      <c r="F427" s="220" t="s">
        <v>658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131</v>
      </c>
      <c r="AU427" s="19" t="s">
        <v>141</v>
      </c>
    </row>
    <row r="428" s="13" customFormat="1">
      <c r="A428" s="13"/>
      <c r="B428" s="224"/>
      <c r="C428" s="225"/>
      <c r="D428" s="226" t="s">
        <v>133</v>
      </c>
      <c r="E428" s="227" t="s">
        <v>19</v>
      </c>
      <c r="F428" s="228" t="s">
        <v>659</v>
      </c>
      <c r="G428" s="225"/>
      <c r="H428" s="229">
        <v>425.69999999999999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133</v>
      </c>
      <c r="AU428" s="235" t="s">
        <v>141</v>
      </c>
      <c r="AV428" s="13" t="s">
        <v>83</v>
      </c>
      <c r="AW428" s="13" t="s">
        <v>35</v>
      </c>
      <c r="AX428" s="13" t="s">
        <v>73</v>
      </c>
      <c r="AY428" s="235" t="s">
        <v>122</v>
      </c>
    </row>
    <row r="429" s="15" customFormat="1">
      <c r="A429" s="15"/>
      <c r="B429" s="246"/>
      <c r="C429" s="247"/>
      <c r="D429" s="226" t="s">
        <v>133</v>
      </c>
      <c r="E429" s="248" t="s">
        <v>19</v>
      </c>
      <c r="F429" s="249" t="s">
        <v>164</v>
      </c>
      <c r="G429" s="247"/>
      <c r="H429" s="250">
        <v>425.69999999999999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133</v>
      </c>
      <c r="AU429" s="256" t="s">
        <v>141</v>
      </c>
      <c r="AV429" s="15" t="s">
        <v>129</v>
      </c>
      <c r="AW429" s="15" t="s">
        <v>35</v>
      </c>
      <c r="AX429" s="15" t="s">
        <v>81</v>
      </c>
      <c r="AY429" s="256" t="s">
        <v>122</v>
      </c>
    </row>
    <row r="430" s="2" customFormat="1" ht="24.15" customHeight="1">
      <c r="A430" s="40"/>
      <c r="B430" s="41"/>
      <c r="C430" s="206" t="s">
        <v>660</v>
      </c>
      <c r="D430" s="206" t="s">
        <v>124</v>
      </c>
      <c r="E430" s="207" t="s">
        <v>661</v>
      </c>
      <c r="F430" s="208" t="s">
        <v>662</v>
      </c>
      <c r="G430" s="209" t="s">
        <v>257</v>
      </c>
      <c r="H430" s="210">
        <v>5534.1000000000004</v>
      </c>
      <c r="I430" s="211"/>
      <c r="J430" s="212">
        <f>ROUND(I430*H430,2)</f>
        <v>0</v>
      </c>
      <c r="K430" s="208" t="s">
        <v>128</v>
      </c>
      <c r="L430" s="46"/>
      <c r="M430" s="213" t="s">
        <v>19</v>
      </c>
      <c r="N430" s="214" t="s">
        <v>44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129</v>
      </c>
      <c r="AT430" s="217" t="s">
        <v>124</v>
      </c>
      <c r="AU430" s="217" t="s">
        <v>141</v>
      </c>
      <c r="AY430" s="19" t="s">
        <v>122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81</v>
      </c>
      <c r="BK430" s="218">
        <f>ROUND(I430*H430,2)</f>
        <v>0</v>
      </c>
      <c r="BL430" s="19" t="s">
        <v>129</v>
      </c>
      <c r="BM430" s="217" t="s">
        <v>663</v>
      </c>
    </row>
    <row r="431" s="2" customFormat="1">
      <c r="A431" s="40"/>
      <c r="B431" s="41"/>
      <c r="C431" s="42"/>
      <c r="D431" s="219" t="s">
        <v>131</v>
      </c>
      <c r="E431" s="42"/>
      <c r="F431" s="220" t="s">
        <v>664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131</v>
      </c>
      <c r="AU431" s="19" t="s">
        <v>141</v>
      </c>
    </row>
    <row r="432" s="13" customFormat="1">
      <c r="A432" s="13"/>
      <c r="B432" s="224"/>
      <c r="C432" s="225"/>
      <c r="D432" s="226" t="s">
        <v>133</v>
      </c>
      <c r="E432" s="227" t="s">
        <v>19</v>
      </c>
      <c r="F432" s="228" t="s">
        <v>665</v>
      </c>
      <c r="G432" s="225"/>
      <c r="H432" s="229">
        <v>5534.1000000000004</v>
      </c>
      <c r="I432" s="230"/>
      <c r="J432" s="225"/>
      <c r="K432" s="225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133</v>
      </c>
      <c r="AU432" s="235" t="s">
        <v>141</v>
      </c>
      <c r="AV432" s="13" t="s">
        <v>83</v>
      </c>
      <c r="AW432" s="13" t="s">
        <v>35</v>
      </c>
      <c r="AX432" s="13" t="s">
        <v>81</v>
      </c>
      <c r="AY432" s="235" t="s">
        <v>122</v>
      </c>
    </row>
    <row r="433" s="2" customFormat="1" ht="24.15" customHeight="1">
      <c r="A433" s="40"/>
      <c r="B433" s="41"/>
      <c r="C433" s="206" t="s">
        <v>666</v>
      </c>
      <c r="D433" s="206" t="s">
        <v>124</v>
      </c>
      <c r="E433" s="207" t="s">
        <v>667</v>
      </c>
      <c r="F433" s="208" t="s">
        <v>668</v>
      </c>
      <c r="G433" s="209" t="s">
        <v>257</v>
      </c>
      <c r="H433" s="210">
        <v>162.553</v>
      </c>
      <c r="I433" s="211"/>
      <c r="J433" s="212">
        <f>ROUND(I433*H433,2)</f>
        <v>0</v>
      </c>
      <c r="K433" s="208" t="s">
        <v>128</v>
      </c>
      <c r="L433" s="46"/>
      <c r="M433" s="213" t="s">
        <v>19</v>
      </c>
      <c r="N433" s="214" t="s">
        <v>44</v>
      </c>
      <c r="O433" s="86"/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129</v>
      </c>
      <c r="AT433" s="217" t="s">
        <v>124</v>
      </c>
      <c r="AU433" s="217" t="s">
        <v>141</v>
      </c>
      <c r="AY433" s="19" t="s">
        <v>122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81</v>
      </c>
      <c r="BK433" s="218">
        <f>ROUND(I433*H433,2)</f>
        <v>0</v>
      </c>
      <c r="BL433" s="19" t="s">
        <v>129</v>
      </c>
      <c r="BM433" s="217" t="s">
        <v>669</v>
      </c>
    </row>
    <row r="434" s="2" customFormat="1">
      <c r="A434" s="40"/>
      <c r="B434" s="41"/>
      <c r="C434" s="42"/>
      <c r="D434" s="219" t="s">
        <v>131</v>
      </c>
      <c r="E434" s="42"/>
      <c r="F434" s="220" t="s">
        <v>670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131</v>
      </c>
      <c r="AU434" s="19" t="s">
        <v>141</v>
      </c>
    </row>
    <row r="435" s="13" customFormat="1">
      <c r="A435" s="13"/>
      <c r="B435" s="224"/>
      <c r="C435" s="225"/>
      <c r="D435" s="226" t="s">
        <v>133</v>
      </c>
      <c r="E435" s="227" t="s">
        <v>19</v>
      </c>
      <c r="F435" s="228" t="s">
        <v>671</v>
      </c>
      <c r="G435" s="225"/>
      <c r="H435" s="229">
        <v>162.553</v>
      </c>
      <c r="I435" s="230"/>
      <c r="J435" s="225"/>
      <c r="K435" s="225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133</v>
      </c>
      <c r="AU435" s="235" t="s">
        <v>141</v>
      </c>
      <c r="AV435" s="13" t="s">
        <v>83</v>
      </c>
      <c r="AW435" s="13" t="s">
        <v>35</v>
      </c>
      <c r="AX435" s="13" t="s">
        <v>73</v>
      </c>
      <c r="AY435" s="235" t="s">
        <v>122</v>
      </c>
    </row>
    <row r="436" s="15" customFormat="1">
      <c r="A436" s="15"/>
      <c r="B436" s="246"/>
      <c r="C436" s="247"/>
      <c r="D436" s="226" t="s">
        <v>133</v>
      </c>
      <c r="E436" s="248" t="s">
        <v>19</v>
      </c>
      <c r="F436" s="249" t="s">
        <v>164</v>
      </c>
      <c r="G436" s="247"/>
      <c r="H436" s="250">
        <v>162.553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6" t="s">
        <v>133</v>
      </c>
      <c r="AU436" s="256" t="s">
        <v>141</v>
      </c>
      <c r="AV436" s="15" t="s">
        <v>129</v>
      </c>
      <c r="AW436" s="15" t="s">
        <v>35</v>
      </c>
      <c r="AX436" s="15" t="s">
        <v>81</v>
      </c>
      <c r="AY436" s="256" t="s">
        <v>122</v>
      </c>
    </row>
    <row r="437" s="2" customFormat="1" ht="24.15" customHeight="1">
      <c r="A437" s="40"/>
      <c r="B437" s="41"/>
      <c r="C437" s="206" t="s">
        <v>672</v>
      </c>
      <c r="D437" s="206" t="s">
        <v>124</v>
      </c>
      <c r="E437" s="207" t="s">
        <v>673</v>
      </c>
      <c r="F437" s="208" t="s">
        <v>662</v>
      </c>
      <c r="G437" s="209" t="s">
        <v>257</v>
      </c>
      <c r="H437" s="210">
        <v>2113.1889999999999</v>
      </c>
      <c r="I437" s="211"/>
      <c r="J437" s="212">
        <f>ROUND(I437*H437,2)</f>
        <v>0</v>
      </c>
      <c r="K437" s="208" t="s">
        <v>128</v>
      </c>
      <c r="L437" s="46"/>
      <c r="M437" s="213" t="s">
        <v>19</v>
      </c>
      <c r="N437" s="214" t="s">
        <v>44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129</v>
      </c>
      <c r="AT437" s="217" t="s">
        <v>124</v>
      </c>
      <c r="AU437" s="217" t="s">
        <v>141</v>
      </c>
      <c r="AY437" s="19" t="s">
        <v>122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81</v>
      </c>
      <c r="BK437" s="218">
        <f>ROUND(I437*H437,2)</f>
        <v>0</v>
      </c>
      <c r="BL437" s="19" t="s">
        <v>129</v>
      </c>
      <c r="BM437" s="217" t="s">
        <v>674</v>
      </c>
    </row>
    <row r="438" s="2" customFormat="1">
      <c r="A438" s="40"/>
      <c r="B438" s="41"/>
      <c r="C438" s="42"/>
      <c r="D438" s="219" t="s">
        <v>131</v>
      </c>
      <c r="E438" s="42"/>
      <c r="F438" s="220" t="s">
        <v>675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131</v>
      </c>
      <c r="AU438" s="19" t="s">
        <v>141</v>
      </c>
    </row>
    <row r="439" s="13" customFormat="1">
      <c r="A439" s="13"/>
      <c r="B439" s="224"/>
      <c r="C439" s="225"/>
      <c r="D439" s="226" t="s">
        <v>133</v>
      </c>
      <c r="E439" s="227" t="s">
        <v>19</v>
      </c>
      <c r="F439" s="228" t="s">
        <v>676</v>
      </c>
      <c r="G439" s="225"/>
      <c r="H439" s="229">
        <v>2113.1889999999999</v>
      </c>
      <c r="I439" s="230"/>
      <c r="J439" s="225"/>
      <c r="K439" s="225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133</v>
      </c>
      <c r="AU439" s="235" t="s">
        <v>141</v>
      </c>
      <c r="AV439" s="13" t="s">
        <v>83</v>
      </c>
      <c r="AW439" s="13" t="s">
        <v>35</v>
      </c>
      <c r="AX439" s="13" t="s">
        <v>81</v>
      </c>
      <c r="AY439" s="235" t="s">
        <v>122</v>
      </c>
    </row>
    <row r="440" s="2" customFormat="1" ht="16.5" customHeight="1">
      <c r="A440" s="40"/>
      <c r="B440" s="41"/>
      <c r="C440" s="206" t="s">
        <v>677</v>
      </c>
      <c r="D440" s="206" t="s">
        <v>124</v>
      </c>
      <c r="E440" s="207" t="s">
        <v>678</v>
      </c>
      <c r="F440" s="208" t="s">
        <v>679</v>
      </c>
      <c r="G440" s="209" t="s">
        <v>257</v>
      </c>
      <c r="H440" s="210">
        <v>588.25300000000004</v>
      </c>
      <c r="I440" s="211"/>
      <c r="J440" s="212">
        <f>ROUND(I440*H440,2)</f>
        <v>0</v>
      </c>
      <c r="K440" s="208" t="s">
        <v>128</v>
      </c>
      <c r="L440" s="46"/>
      <c r="M440" s="213" t="s">
        <v>19</v>
      </c>
      <c r="N440" s="214" t="s">
        <v>44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129</v>
      </c>
      <c r="AT440" s="217" t="s">
        <v>124</v>
      </c>
      <c r="AU440" s="217" t="s">
        <v>141</v>
      </c>
      <c r="AY440" s="19" t="s">
        <v>122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81</v>
      </c>
      <c r="BK440" s="218">
        <f>ROUND(I440*H440,2)</f>
        <v>0</v>
      </c>
      <c r="BL440" s="19" t="s">
        <v>129</v>
      </c>
      <c r="BM440" s="217" t="s">
        <v>680</v>
      </c>
    </row>
    <row r="441" s="2" customFormat="1">
      <c r="A441" s="40"/>
      <c r="B441" s="41"/>
      <c r="C441" s="42"/>
      <c r="D441" s="219" t="s">
        <v>131</v>
      </c>
      <c r="E441" s="42"/>
      <c r="F441" s="220" t="s">
        <v>681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131</v>
      </c>
      <c r="AU441" s="19" t="s">
        <v>141</v>
      </c>
    </row>
    <row r="442" s="13" customFormat="1">
      <c r="A442" s="13"/>
      <c r="B442" s="224"/>
      <c r="C442" s="225"/>
      <c r="D442" s="226" t="s">
        <v>133</v>
      </c>
      <c r="E442" s="227" t="s">
        <v>19</v>
      </c>
      <c r="F442" s="228" t="s">
        <v>682</v>
      </c>
      <c r="G442" s="225"/>
      <c r="H442" s="229">
        <v>425.69999999999999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133</v>
      </c>
      <c r="AU442" s="235" t="s">
        <v>141</v>
      </c>
      <c r="AV442" s="13" t="s">
        <v>83</v>
      </c>
      <c r="AW442" s="13" t="s">
        <v>35</v>
      </c>
      <c r="AX442" s="13" t="s">
        <v>73</v>
      </c>
      <c r="AY442" s="235" t="s">
        <v>122</v>
      </c>
    </row>
    <row r="443" s="13" customFormat="1">
      <c r="A443" s="13"/>
      <c r="B443" s="224"/>
      <c r="C443" s="225"/>
      <c r="D443" s="226" t="s">
        <v>133</v>
      </c>
      <c r="E443" s="227" t="s">
        <v>19</v>
      </c>
      <c r="F443" s="228" t="s">
        <v>683</v>
      </c>
      <c r="G443" s="225"/>
      <c r="H443" s="229">
        <v>162.553</v>
      </c>
      <c r="I443" s="230"/>
      <c r="J443" s="225"/>
      <c r="K443" s="225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133</v>
      </c>
      <c r="AU443" s="235" t="s">
        <v>141</v>
      </c>
      <c r="AV443" s="13" t="s">
        <v>83</v>
      </c>
      <c r="AW443" s="13" t="s">
        <v>35</v>
      </c>
      <c r="AX443" s="13" t="s">
        <v>73</v>
      </c>
      <c r="AY443" s="235" t="s">
        <v>122</v>
      </c>
    </row>
    <row r="444" s="15" customFormat="1">
      <c r="A444" s="15"/>
      <c r="B444" s="246"/>
      <c r="C444" s="247"/>
      <c r="D444" s="226" t="s">
        <v>133</v>
      </c>
      <c r="E444" s="248" t="s">
        <v>19</v>
      </c>
      <c r="F444" s="249" t="s">
        <v>164</v>
      </c>
      <c r="G444" s="247"/>
      <c r="H444" s="250">
        <v>588.25299999999993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6" t="s">
        <v>133</v>
      </c>
      <c r="AU444" s="256" t="s">
        <v>141</v>
      </c>
      <c r="AV444" s="15" t="s">
        <v>129</v>
      </c>
      <c r="AW444" s="15" t="s">
        <v>35</v>
      </c>
      <c r="AX444" s="15" t="s">
        <v>81</v>
      </c>
      <c r="AY444" s="256" t="s">
        <v>122</v>
      </c>
    </row>
    <row r="445" s="2" customFormat="1" ht="24.15" customHeight="1">
      <c r="A445" s="40"/>
      <c r="B445" s="41"/>
      <c r="C445" s="206" t="s">
        <v>684</v>
      </c>
      <c r="D445" s="206" t="s">
        <v>124</v>
      </c>
      <c r="E445" s="207" t="s">
        <v>685</v>
      </c>
      <c r="F445" s="208" t="s">
        <v>686</v>
      </c>
      <c r="G445" s="209" t="s">
        <v>257</v>
      </c>
      <c r="H445" s="210">
        <v>3615.018</v>
      </c>
      <c r="I445" s="211"/>
      <c r="J445" s="212">
        <f>ROUND(I445*H445,2)</f>
        <v>0</v>
      </c>
      <c r="K445" s="208" t="s">
        <v>128</v>
      </c>
      <c r="L445" s="46"/>
      <c r="M445" s="213" t="s">
        <v>19</v>
      </c>
      <c r="N445" s="214" t="s">
        <v>44</v>
      </c>
      <c r="O445" s="86"/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129</v>
      </c>
      <c r="AT445" s="217" t="s">
        <v>124</v>
      </c>
      <c r="AU445" s="217" t="s">
        <v>141</v>
      </c>
      <c r="AY445" s="19" t="s">
        <v>122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81</v>
      </c>
      <c r="BK445" s="218">
        <f>ROUND(I445*H445,2)</f>
        <v>0</v>
      </c>
      <c r="BL445" s="19" t="s">
        <v>129</v>
      </c>
      <c r="BM445" s="217" t="s">
        <v>687</v>
      </c>
    </row>
    <row r="446" s="2" customFormat="1">
      <c r="A446" s="40"/>
      <c r="B446" s="41"/>
      <c r="C446" s="42"/>
      <c r="D446" s="219" t="s">
        <v>131</v>
      </c>
      <c r="E446" s="42"/>
      <c r="F446" s="220" t="s">
        <v>688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131</v>
      </c>
      <c r="AU446" s="19" t="s">
        <v>141</v>
      </c>
    </row>
    <row r="447" s="12" customFormat="1" ht="22.8" customHeight="1">
      <c r="A447" s="12"/>
      <c r="B447" s="190"/>
      <c r="C447" s="191"/>
      <c r="D447" s="192" t="s">
        <v>72</v>
      </c>
      <c r="E447" s="204" t="s">
        <v>689</v>
      </c>
      <c r="F447" s="204" t="s">
        <v>690</v>
      </c>
      <c r="G447" s="191"/>
      <c r="H447" s="191"/>
      <c r="I447" s="194"/>
      <c r="J447" s="205">
        <f>BK447</f>
        <v>0</v>
      </c>
      <c r="K447" s="191"/>
      <c r="L447" s="196"/>
      <c r="M447" s="197"/>
      <c r="N447" s="198"/>
      <c r="O447" s="198"/>
      <c r="P447" s="199">
        <f>SUM(P448:P453)</f>
        <v>0</v>
      </c>
      <c r="Q447" s="198"/>
      <c r="R447" s="199">
        <f>SUM(R448:R453)</f>
        <v>0</v>
      </c>
      <c r="S447" s="198"/>
      <c r="T447" s="200">
        <f>SUM(T448:T453)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1" t="s">
        <v>81</v>
      </c>
      <c r="AT447" s="202" t="s">
        <v>72</v>
      </c>
      <c r="AU447" s="202" t="s">
        <v>81</v>
      </c>
      <c r="AY447" s="201" t="s">
        <v>122</v>
      </c>
      <c r="BK447" s="203">
        <f>SUM(BK448:BK453)</f>
        <v>0</v>
      </c>
    </row>
    <row r="448" s="2" customFormat="1" ht="24.15" customHeight="1">
      <c r="A448" s="40"/>
      <c r="B448" s="41"/>
      <c r="C448" s="206" t="s">
        <v>691</v>
      </c>
      <c r="D448" s="206" t="s">
        <v>124</v>
      </c>
      <c r="E448" s="207" t="s">
        <v>692</v>
      </c>
      <c r="F448" s="208" t="s">
        <v>693</v>
      </c>
      <c r="G448" s="209" t="s">
        <v>257</v>
      </c>
      <c r="H448" s="210">
        <v>162.553</v>
      </c>
      <c r="I448" s="211"/>
      <c r="J448" s="212">
        <f>ROUND(I448*H448,2)</f>
        <v>0</v>
      </c>
      <c r="K448" s="208" t="s">
        <v>128</v>
      </c>
      <c r="L448" s="46"/>
      <c r="M448" s="213" t="s">
        <v>19</v>
      </c>
      <c r="N448" s="214" t="s">
        <v>44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129</v>
      </c>
      <c r="AT448" s="217" t="s">
        <v>124</v>
      </c>
      <c r="AU448" s="217" t="s">
        <v>83</v>
      </c>
      <c r="AY448" s="19" t="s">
        <v>122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81</v>
      </c>
      <c r="BK448" s="218">
        <f>ROUND(I448*H448,2)</f>
        <v>0</v>
      </c>
      <c r="BL448" s="19" t="s">
        <v>129</v>
      </c>
      <c r="BM448" s="217" t="s">
        <v>694</v>
      </c>
    </row>
    <row r="449" s="2" customFormat="1">
      <c r="A449" s="40"/>
      <c r="B449" s="41"/>
      <c r="C449" s="42"/>
      <c r="D449" s="219" t="s">
        <v>131</v>
      </c>
      <c r="E449" s="42"/>
      <c r="F449" s="220" t="s">
        <v>695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131</v>
      </c>
      <c r="AU449" s="19" t="s">
        <v>83</v>
      </c>
    </row>
    <row r="450" s="13" customFormat="1">
      <c r="A450" s="13"/>
      <c r="B450" s="224"/>
      <c r="C450" s="225"/>
      <c r="D450" s="226" t="s">
        <v>133</v>
      </c>
      <c r="E450" s="227" t="s">
        <v>19</v>
      </c>
      <c r="F450" s="228" t="s">
        <v>696</v>
      </c>
      <c r="G450" s="225"/>
      <c r="H450" s="229">
        <v>162.553</v>
      </c>
      <c r="I450" s="230"/>
      <c r="J450" s="225"/>
      <c r="K450" s="225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133</v>
      </c>
      <c r="AU450" s="235" t="s">
        <v>83</v>
      </c>
      <c r="AV450" s="13" t="s">
        <v>83</v>
      </c>
      <c r="AW450" s="13" t="s">
        <v>35</v>
      </c>
      <c r="AX450" s="13" t="s">
        <v>81</v>
      </c>
      <c r="AY450" s="235" t="s">
        <v>122</v>
      </c>
    </row>
    <row r="451" s="2" customFormat="1" ht="24.15" customHeight="1">
      <c r="A451" s="40"/>
      <c r="B451" s="41"/>
      <c r="C451" s="206" t="s">
        <v>697</v>
      </c>
      <c r="D451" s="206" t="s">
        <v>124</v>
      </c>
      <c r="E451" s="207" t="s">
        <v>698</v>
      </c>
      <c r="F451" s="208" t="s">
        <v>699</v>
      </c>
      <c r="G451" s="209" t="s">
        <v>257</v>
      </c>
      <c r="H451" s="210">
        <v>425.69999999999999</v>
      </c>
      <c r="I451" s="211"/>
      <c r="J451" s="212">
        <f>ROUND(I451*H451,2)</f>
        <v>0</v>
      </c>
      <c r="K451" s="208" t="s">
        <v>128</v>
      </c>
      <c r="L451" s="46"/>
      <c r="M451" s="213" t="s">
        <v>19</v>
      </c>
      <c r="N451" s="214" t="s">
        <v>44</v>
      </c>
      <c r="O451" s="86"/>
      <c r="P451" s="215">
        <f>O451*H451</f>
        <v>0</v>
      </c>
      <c r="Q451" s="215">
        <v>0</v>
      </c>
      <c r="R451" s="215">
        <f>Q451*H451</f>
        <v>0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129</v>
      </c>
      <c r="AT451" s="217" t="s">
        <v>124</v>
      </c>
      <c r="AU451" s="217" t="s">
        <v>83</v>
      </c>
      <c r="AY451" s="19" t="s">
        <v>122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81</v>
      </c>
      <c r="BK451" s="218">
        <f>ROUND(I451*H451,2)</f>
        <v>0</v>
      </c>
      <c r="BL451" s="19" t="s">
        <v>129</v>
      </c>
      <c r="BM451" s="217" t="s">
        <v>700</v>
      </c>
    </row>
    <row r="452" s="2" customFormat="1">
      <c r="A452" s="40"/>
      <c r="B452" s="41"/>
      <c r="C452" s="42"/>
      <c r="D452" s="219" t="s">
        <v>131</v>
      </c>
      <c r="E452" s="42"/>
      <c r="F452" s="220" t="s">
        <v>701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131</v>
      </c>
      <c r="AU452" s="19" t="s">
        <v>83</v>
      </c>
    </row>
    <row r="453" s="13" customFormat="1">
      <c r="A453" s="13"/>
      <c r="B453" s="224"/>
      <c r="C453" s="225"/>
      <c r="D453" s="226" t="s">
        <v>133</v>
      </c>
      <c r="E453" s="227" t="s">
        <v>19</v>
      </c>
      <c r="F453" s="228" t="s">
        <v>659</v>
      </c>
      <c r="G453" s="225"/>
      <c r="H453" s="229">
        <v>425.69999999999999</v>
      </c>
      <c r="I453" s="230"/>
      <c r="J453" s="225"/>
      <c r="K453" s="225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133</v>
      </c>
      <c r="AU453" s="235" t="s">
        <v>83</v>
      </c>
      <c r="AV453" s="13" t="s">
        <v>83</v>
      </c>
      <c r="AW453" s="13" t="s">
        <v>35</v>
      </c>
      <c r="AX453" s="13" t="s">
        <v>81</v>
      </c>
      <c r="AY453" s="235" t="s">
        <v>122</v>
      </c>
    </row>
    <row r="454" s="12" customFormat="1" ht="25.92" customHeight="1">
      <c r="A454" s="12"/>
      <c r="B454" s="190"/>
      <c r="C454" s="191"/>
      <c r="D454" s="192" t="s">
        <v>72</v>
      </c>
      <c r="E454" s="193" t="s">
        <v>702</v>
      </c>
      <c r="F454" s="193" t="s">
        <v>703</v>
      </c>
      <c r="G454" s="191"/>
      <c r="H454" s="191"/>
      <c r="I454" s="194"/>
      <c r="J454" s="195">
        <f>BK454</f>
        <v>0</v>
      </c>
      <c r="K454" s="191"/>
      <c r="L454" s="196"/>
      <c r="M454" s="197"/>
      <c r="N454" s="198"/>
      <c r="O454" s="198"/>
      <c r="P454" s="199">
        <f>P455</f>
        <v>0</v>
      </c>
      <c r="Q454" s="198"/>
      <c r="R454" s="199">
        <f>R455</f>
        <v>0.16589999999999999</v>
      </c>
      <c r="S454" s="198"/>
      <c r="T454" s="200">
        <f>T455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1" t="s">
        <v>83</v>
      </c>
      <c r="AT454" s="202" t="s">
        <v>72</v>
      </c>
      <c r="AU454" s="202" t="s">
        <v>73</v>
      </c>
      <c r="AY454" s="201" t="s">
        <v>122</v>
      </c>
      <c r="BK454" s="203">
        <f>BK455</f>
        <v>0</v>
      </c>
    </row>
    <row r="455" s="12" customFormat="1" ht="22.8" customHeight="1">
      <c r="A455" s="12"/>
      <c r="B455" s="190"/>
      <c r="C455" s="191"/>
      <c r="D455" s="192" t="s">
        <v>72</v>
      </c>
      <c r="E455" s="204" t="s">
        <v>704</v>
      </c>
      <c r="F455" s="204" t="s">
        <v>705</v>
      </c>
      <c r="G455" s="191"/>
      <c r="H455" s="191"/>
      <c r="I455" s="194"/>
      <c r="J455" s="205">
        <f>BK455</f>
        <v>0</v>
      </c>
      <c r="K455" s="191"/>
      <c r="L455" s="196"/>
      <c r="M455" s="197"/>
      <c r="N455" s="198"/>
      <c r="O455" s="198"/>
      <c r="P455" s="199">
        <f>SUM(P456:P459)</f>
        <v>0</v>
      </c>
      <c r="Q455" s="198"/>
      <c r="R455" s="199">
        <f>SUM(R456:R459)</f>
        <v>0.16589999999999999</v>
      </c>
      <c r="S455" s="198"/>
      <c r="T455" s="200">
        <f>SUM(T456:T459)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1" t="s">
        <v>83</v>
      </c>
      <c r="AT455" s="202" t="s">
        <v>72</v>
      </c>
      <c r="AU455" s="202" t="s">
        <v>81</v>
      </c>
      <c r="AY455" s="201" t="s">
        <v>122</v>
      </c>
      <c r="BK455" s="203">
        <f>SUM(BK456:BK459)</f>
        <v>0</v>
      </c>
    </row>
    <row r="456" s="2" customFormat="1" ht="24.15" customHeight="1">
      <c r="A456" s="40"/>
      <c r="B456" s="41"/>
      <c r="C456" s="206" t="s">
        <v>706</v>
      </c>
      <c r="D456" s="206" t="s">
        <v>124</v>
      </c>
      <c r="E456" s="207" t="s">
        <v>707</v>
      </c>
      <c r="F456" s="208" t="s">
        <v>708</v>
      </c>
      <c r="G456" s="209" t="s">
        <v>127</v>
      </c>
      <c r="H456" s="210">
        <v>420</v>
      </c>
      <c r="I456" s="211"/>
      <c r="J456" s="212">
        <f>ROUND(I456*H456,2)</f>
        <v>0</v>
      </c>
      <c r="K456" s="208" t="s">
        <v>128</v>
      </c>
      <c r="L456" s="46"/>
      <c r="M456" s="213" t="s">
        <v>19</v>
      </c>
      <c r="N456" s="214" t="s">
        <v>44</v>
      </c>
      <c r="O456" s="86"/>
      <c r="P456" s="215">
        <f>O456*H456</f>
        <v>0</v>
      </c>
      <c r="Q456" s="215">
        <v>0.00039500000000000001</v>
      </c>
      <c r="R456" s="215">
        <f>Q456*H456</f>
        <v>0.16589999999999999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230</v>
      </c>
      <c r="AT456" s="217" t="s">
        <v>124</v>
      </c>
      <c r="AU456" s="217" t="s">
        <v>83</v>
      </c>
      <c r="AY456" s="19" t="s">
        <v>122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81</v>
      </c>
      <c r="BK456" s="218">
        <f>ROUND(I456*H456,2)</f>
        <v>0</v>
      </c>
      <c r="BL456" s="19" t="s">
        <v>230</v>
      </c>
      <c r="BM456" s="217" t="s">
        <v>709</v>
      </c>
    </row>
    <row r="457" s="2" customFormat="1">
      <c r="A457" s="40"/>
      <c r="B457" s="41"/>
      <c r="C457" s="42"/>
      <c r="D457" s="219" t="s">
        <v>131</v>
      </c>
      <c r="E457" s="42"/>
      <c r="F457" s="220" t="s">
        <v>710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131</v>
      </c>
      <c r="AU457" s="19" t="s">
        <v>83</v>
      </c>
    </row>
    <row r="458" s="14" customFormat="1">
      <c r="A458" s="14"/>
      <c r="B458" s="236"/>
      <c r="C458" s="237"/>
      <c r="D458" s="226" t="s">
        <v>133</v>
      </c>
      <c r="E458" s="238" t="s">
        <v>19</v>
      </c>
      <c r="F458" s="239" t="s">
        <v>422</v>
      </c>
      <c r="G458" s="237"/>
      <c r="H458" s="238" t="s">
        <v>19</v>
      </c>
      <c r="I458" s="240"/>
      <c r="J458" s="237"/>
      <c r="K458" s="237"/>
      <c r="L458" s="241"/>
      <c r="M458" s="242"/>
      <c r="N458" s="243"/>
      <c r="O458" s="243"/>
      <c r="P458" s="243"/>
      <c r="Q458" s="243"/>
      <c r="R458" s="243"/>
      <c r="S458" s="243"/>
      <c r="T458" s="24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5" t="s">
        <v>133</v>
      </c>
      <c r="AU458" s="245" t="s">
        <v>83</v>
      </c>
      <c r="AV458" s="14" t="s">
        <v>81</v>
      </c>
      <c r="AW458" s="14" t="s">
        <v>35</v>
      </c>
      <c r="AX458" s="14" t="s">
        <v>73</v>
      </c>
      <c r="AY458" s="245" t="s">
        <v>122</v>
      </c>
    </row>
    <row r="459" s="13" customFormat="1">
      <c r="A459" s="13"/>
      <c r="B459" s="224"/>
      <c r="C459" s="225"/>
      <c r="D459" s="226" t="s">
        <v>133</v>
      </c>
      <c r="E459" s="227" t="s">
        <v>19</v>
      </c>
      <c r="F459" s="228" t="s">
        <v>711</v>
      </c>
      <c r="G459" s="225"/>
      <c r="H459" s="229">
        <v>420</v>
      </c>
      <c r="I459" s="230"/>
      <c r="J459" s="225"/>
      <c r="K459" s="225"/>
      <c r="L459" s="231"/>
      <c r="M459" s="278"/>
      <c r="N459" s="279"/>
      <c r="O459" s="279"/>
      <c r="P459" s="279"/>
      <c r="Q459" s="279"/>
      <c r="R459" s="279"/>
      <c r="S459" s="279"/>
      <c r="T459" s="28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133</v>
      </c>
      <c r="AU459" s="235" t="s">
        <v>83</v>
      </c>
      <c r="AV459" s="13" t="s">
        <v>83</v>
      </c>
      <c r="AW459" s="13" t="s">
        <v>35</v>
      </c>
      <c r="AX459" s="13" t="s">
        <v>81</v>
      </c>
      <c r="AY459" s="235" t="s">
        <v>122</v>
      </c>
    </row>
    <row r="460" s="2" customFormat="1" ht="6.96" customHeight="1">
      <c r="A460" s="40"/>
      <c r="B460" s="61"/>
      <c r="C460" s="62"/>
      <c r="D460" s="62"/>
      <c r="E460" s="62"/>
      <c r="F460" s="62"/>
      <c r="G460" s="62"/>
      <c r="H460" s="62"/>
      <c r="I460" s="62"/>
      <c r="J460" s="62"/>
      <c r="K460" s="62"/>
      <c r="L460" s="46"/>
      <c r="M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</row>
  </sheetData>
  <sheetProtection sheet="1" autoFilter="0" formatColumns="0" formatRows="0" objects="1" scenarios="1" spinCount="100000" saltValue="sayLDtdhutBTk0hLQd4FJOJLn1OFeycT5E4luAM1w2nmDClFG4kL+Od9gkWExoq9NPfKNm6X50iXtEhBL/bF5A==" hashValue="Qt7gUijcVugVnb6CXgY8sHZGzumR4boXY93buvPrLtHwanAUTedHINwf3RmBY0GEYFIbAP530qbYSvgTwgUcDw==" algorithmName="SHA-512" password="CC35"/>
  <autoFilter ref="C88:K45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111251101"/>
    <hyperlink ref="F96" r:id="rId2" display="https://podminky.urs.cz/item/CS_URS_2023_02/111301111"/>
    <hyperlink ref="F100" r:id="rId3" display="https://podminky.urs.cz/item/CS_URS_2023_02/112101101"/>
    <hyperlink ref="F102" r:id="rId4" display="https://podminky.urs.cz/item/CS_URS_2023_02/112251101"/>
    <hyperlink ref="F104" r:id="rId5" display="https://podminky.urs.cz/item/CS_URS_2023_02/113106121"/>
    <hyperlink ref="F108" r:id="rId6" display="https://podminky.urs.cz/item/CS_URS_2023_02/113106123"/>
    <hyperlink ref="F113" r:id="rId7" display="https://podminky.urs.cz/item/CS_URS_2023_02/113107242"/>
    <hyperlink ref="F118" r:id="rId8" display="https://podminky.urs.cz/item/CS_URS_2023_02/113201112"/>
    <hyperlink ref="F121" r:id="rId9" display="https://podminky.urs.cz/item/CS_URS_2023_02/113202111"/>
    <hyperlink ref="F125" r:id="rId10" display="https://podminky.urs.cz/item/CS_URS_2023_02/119001421"/>
    <hyperlink ref="F129" r:id="rId11" display="https://podminky.urs.cz/item/CS_URS_2023_02/120001101"/>
    <hyperlink ref="F132" r:id="rId12" display="https://podminky.urs.cz/item/CS_URS_2023_02/122251106"/>
    <hyperlink ref="F146" r:id="rId13" display="https://podminky.urs.cz/item/CS_URS_2023_02/130901121"/>
    <hyperlink ref="F152" r:id="rId14" display="https://podminky.urs.cz/item/CS_URS_2023_02/132251102"/>
    <hyperlink ref="F156" r:id="rId15" display="https://podminky.urs.cz/item/CS_URS_2023_02/133251102"/>
    <hyperlink ref="F162" r:id="rId16" display="https://podminky.urs.cz/item/CS_URS_2023_02/162751117"/>
    <hyperlink ref="F169" r:id="rId17" display="https://podminky.urs.cz/item/CS_URS_2023_02/162751119"/>
    <hyperlink ref="F177" r:id="rId18" display="https://podminky.urs.cz/item/CS_URS_2023_02/171201201"/>
    <hyperlink ref="F184" r:id="rId19" display="https://podminky.urs.cz/item/CS_URS_2023_02/171201231"/>
    <hyperlink ref="F191" r:id="rId20" display="https://podminky.urs.cz/item/CS_URS_2023_02/175151101"/>
    <hyperlink ref="F200" r:id="rId21" display="https://podminky.urs.cz/item/CS_URS_2023_02/175151201"/>
    <hyperlink ref="F206" r:id="rId22" display="https://podminky.urs.cz/item/CS_URS_2023_02/181311103"/>
    <hyperlink ref="F212" r:id="rId23" display="https://podminky.urs.cz/item/CS_URS_2023_02/181411131"/>
    <hyperlink ref="F218" r:id="rId24" display="https://podminky.urs.cz/item/CS_URS_2023_02/181951112"/>
    <hyperlink ref="F222" r:id="rId25" display="https://podminky.urs.cz/item/CS_URS_2023_02/451573111"/>
    <hyperlink ref="F227" r:id="rId26" display="https://podminky.urs.cz/item/CS_URS_2023_02/452311151"/>
    <hyperlink ref="F233" r:id="rId27" display="https://podminky.urs.cz/item/CS_URS_2023_02/564851111"/>
    <hyperlink ref="F247" r:id="rId28" display="https://podminky.urs.cz/item/CS_URS_2023_02/564861111"/>
    <hyperlink ref="F261" r:id="rId29" display="https://podminky.urs.cz/item/CS_URS_2023_02/573211111"/>
    <hyperlink ref="F265" r:id="rId30" display="https://podminky.urs.cz/item/CS_URS_2023_02/577134121"/>
    <hyperlink ref="F269" r:id="rId31" display="https://podminky.urs.cz/item/CS_URS_2023_02/577165122"/>
    <hyperlink ref="F273" r:id="rId32" display="https://podminky.urs.cz/item/CS_URS_2023_02/596211113"/>
    <hyperlink ref="F288" r:id="rId33" display="https://podminky.urs.cz/item/CS_URS_2023_02/596212213"/>
    <hyperlink ref="F315" r:id="rId34" display="https://podminky.urs.cz/item/CS_URS_2023_02/871310320"/>
    <hyperlink ref="F319" r:id="rId35" display="https://podminky.urs.cz/item/CS_URS_2023_02/877355211"/>
    <hyperlink ref="F322" r:id="rId36" display="https://podminky.urs.cz/item/CS_URS_2023_02/894410101"/>
    <hyperlink ref="F325" r:id="rId37" display="https://podminky.urs.cz/item/CS_URS_2023_02/894410212"/>
    <hyperlink ref="F328" r:id="rId38" display="https://podminky.urs.cz/item/CS_URS_2023_02/894410232"/>
    <hyperlink ref="F334" r:id="rId39" display="https://podminky.urs.cz/item/CS_URS_2023_02/899104112"/>
    <hyperlink ref="F337" r:id="rId40" display="https://podminky.urs.cz/item/CS_URS_2022_02/899331111"/>
    <hyperlink ref="F344" r:id="rId41" display="https://podminky.urs.cz/item/CS_URS_2023_02/914111111"/>
    <hyperlink ref="F358" r:id="rId42" display="https://podminky.urs.cz/item/CS_URS_2023_02/914511112"/>
    <hyperlink ref="F360" r:id="rId43" display="https://podminky.urs.cz/item/CS_URS_2023_02/915491211"/>
    <hyperlink ref="F366" r:id="rId44" display="https://podminky.urs.cz/item/CS_URS_2023_02/916131213"/>
    <hyperlink ref="F383" r:id="rId45" display="https://podminky.urs.cz/item/CS_URS_2023_02/916231213"/>
    <hyperlink ref="F395" r:id="rId46" display="https://podminky.urs.cz/item/CS_URS_2023_02/916991121"/>
    <hyperlink ref="F401" r:id="rId47" display="https://podminky.urs.cz/item/CS_URS_2023_02/919112213"/>
    <hyperlink ref="F405" r:id="rId48" display="https://podminky.urs.cz/item/CS_URS_2023_02/919121112"/>
    <hyperlink ref="F407" r:id="rId49" display="https://podminky.urs.cz/item/CS_URS_2023_02/935113111"/>
    <hyperlink ref="F418" r:id="rId50" display="https://podminky.urs.cz/item/CS_URS_2023_02/935923216"/>
    <hyperlink ref="F422" r:id="rId51" display="https://podminky.urs.cz/item/CS_URS_2023_02/938908411"/>
    <hyperlink ref="F427" r:id="rId52" display="https://podminky.urs.cz/item/CS_URS_2023_02/997221551"/>
    <hyperlink ref="F431" r:id="rId53" display="https://podminky.urs.cz/item/CS_URS_2023_02/997221559"/>
    <hyperlink ref="F434" r:id="rId54" display="https://podminky.urs.cz/item/CS_URS_2023_02/997221561"/>
    <hyperlink ref="F438" r:id="rId55" display="https://podminky.urs.cz/item/CS_URS_2023_02/997221569"/>
    <hyperlink ref="F441" r:id="rId56" display="https://podminky.urs.cz/item/CS_URS_2023_02/997221611"/>
    <hyperlink ref="F446" r:id="rId57" display="https://podminky.urs.cz/item/CS_URS_2023_02/998225111"/>
    <hyperlink ref="F449" r:id="rId58" display="https://podminky.urs.cz/item/CS_URS_2023_02/997221861"/>
    <hyperlink ref="F452" r:id="rId59" display="https://podminky.urs.cz/item/CS_URS_2023_02/997221875"/>
    <hyperlink ref="F457" r:id="rId60" display="https://podminky.urs.cz/item/CS_URS_2023_02/711161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Výstavba a oprava komunikace ulice Erbenova II.etapa a Procházkova I.etapa, Kostelec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712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ROUND((SUM(BE88:BE410)),  2)</f>
        <v>0</v>
      </c>
      <c r="G33" s="40"/>
      <c r="H33" s="40"/>
      <c r="I33" s="150">
        <v>0.20999999999999999</v>
      </c>
      <c r="J33" s="149">
        <f>ROUND(((SUM(BE88:BE410))*I33),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ROUND((SUM(BF88:BF410)),  2)</f>
        <v>0</v>
      </c>
      <c r="G34" s="40"/>
      <c r="H34" s="40"/>
      <c r="I34" s="150">
        <v>0.14999999999999999</v>
      </c>
      <c r="J34" s="149">
        <f>ROUND(((SUM(BF88:BF410))*I34),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ROUND((SUM(BG88:BG410)),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ROUND((SUM(BH88:BH410)),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ROUND((SUM(BI88:BI410)),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Výstavba a oprava komunikace ulice Erbenova II.etapa a Procházkova I.etapa, Kostelec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022/2023_2 - Procházkova I.etapa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Kostelec nad Orlicí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713</v>
      </c>
      <c r="E62" s="176"/>
      <c r="F62" s="176"/>
      <c r="G62" s="176"/>
      <c r="H62" s="176"/>
      <c r="I62" s="176"/>
      <c r="J62" s="177">
        <f>J204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J210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J219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J290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J313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J382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104</v>
      </c>
      <c r="E68" s="176"/>
      <c r="F68" s="176"/>
      <c r="G68" s="176"/>
      <c r="H68" s="176"/>
      <c r="I68" s="176"/>
      <c r="J68" s="177">
        <f>J404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107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Výstavba a oprava komunikace ulice Erbenova II.etapa a Procházkova I.etapa, Kostelec nad Orlicí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91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022/2023_2 - Procházkova I.etapa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Kostelec nad Orlicí</v>
      </c>
      <c r="G82" s="42"/>
      <c r="H82" s="42"/>
      <c r="I82" s="34" t="s">
        <v>23</v>
      </c>
      <c r="J82" s="74" t="str">
        <f>IF(J12="","",J12)</f>
        <v>11. 12. 2023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31</v>
      </c>
      <c r="J84" s="38" t="str">
        <f>E21</f>
        <v>DI PROJEKT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>DI PROJEKT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108</v>
      </c>
      <c r="D87" s="182" t="s">
        <v>58</v>
      </c>
      <c r="E87" s="182" t="s">
        <v>54</v>
      </c>
      <c r="F87" s="182" t="s">
        <v>55</v>
      </c>
      <c r="G87" s="182" t="s">
        <v>109</v>
      </c>
      <c r="H87" s="182" t="s">
        <v>110</v>
      </c>
      <c r="I87" s="182" t="s">
        <v>111</v>
      </c>
      <c r="J87" s="182" t="s">
        <v>95</v>
      </c>
      <c r="K87" s="183" t="s">
        <v>112</v>
      </c>
      <c r="L87" s="184"/>
      <c r="M87" s="94" t="s">
        <v>19</v>
      </c>
      <c r="N87" s="95" t="s">
        <v>43</v>
      </c>
      <c r="O87" s="95" t="s">
        <v>113</v>
      </c>
      <c r="P87" s="95" t="s">
        <v>114</v>
      </c>
      <c r="Q87" s="95" t="s">
        <v>115</v>
      </c>
      <c r="R87" s="95" t="s">
        <v>116</v>
      </c>
      <c r="S87" s="95" t="s">
        <v>117</v>
      </c>
      <c r="T87" s="96" t="s">
        <v>118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119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680.74246394999989</v>
      </c>
      <c r="S88" s="98"/>
      <c r="T88" s="188">
        <f>T89</f>
        <v>40.924999999999997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96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72</v>
      </c>
      <c r="E89" s="193" t="s">
        <v>120</v>
      </c>
      <c r="F89" s="193" t="s">
        <v>121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P90+P204+P210+P219+P290+P313+P404</f>
        <v>0</v>
      </c>
      <c r="Q89" s="198"/>
      <c r="R89" s="199">
        <f>R90+R204+R210+R219+R290+R313+R404</f>
        <v>680.74246394999989</v>
      </c>
      <c r="S89" s="198"/>
      <c r="T89" s="200">
        <f>T90+T204+T210+T219+T290+T313+T404</f>
        <v>40.924999999999997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73</v>
      </c>
      <c r="AY89" s="201" t="s">
        <v>122</v>
      </c>
      <c r="BK89" s="203">
        <f>BK90+BK204+BK210+BK219+BK290+BK313+BK404</f>
        <v>0</v>
      </c>
    </row>
    <row r="90" s="12" customFormat="1" ht="22.8" customHeight="1">
      <c r="A90" s="12"/>
      <c r="B90" s="190"/>
      <c r="C90" s="191"/>
      <c r="D90" s="192" t="s">
        <v>72</v>
      </c>
      <c r="E90" s="204" t="s">
        <v>81</v>
      </c>
      <c r="F90" s="204" t="s">
        <v>123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SUM(P91:P203)</f>
        <v>0</v>
      </c>
      <c r="Q90" s="198"/>
      <c r="R90" s="199">
        <f>SUM(R91:R203)</f>
        <v>50.432285999999998</v>
      </c>
      <c r="S90" s="198"/>
      <c r="T90" s="200">
        <f>SUM(T91:T203)</f>
        <v>37.085000000000001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81</v>
      </c>
      <c r="AY90" s="201" t="s">
        <v>122</v>
      </c>
      <c r="BK90" s="203">
        <f>SUM(BK91:BK203)</f>
        <v>0</v>
      </c>
    </row>
    <row r="91" s="2" customFormat="1" ht="16.5" customHeight="1">
      <c r="A91" s="40"/>
      <c r="B91" s="41"/>
      <c r="C91" s="206" t="s">
        <v>81</v>
      </c>
      <c r="D91" s="206" t="s">
        <v>124</v>
      </c>
      <c r="E91" s="207" t="s">
        <v>135</v>
      </c>
      <c r="F91" s="208" t="s">
        <v>136</v>
      </c>
      <c r="G91" s="209" t="s">
        <v>127</v>
      </c>
      <c r="H91" s="210">
        <v>144</v>
      </c>
      <c r="I91" s="211"/>
      <c r="J91" s="212">
        <f>ROUND(I91*H91,2)</f>
        <v>0</v>
      </c>
      <c r="K91" s="208" t="s">
        <v>128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129</v>
      </c>
      <c r="AT91" s="217" t="s">
        <v>124</v>
      </c>
      <c r="AU91" s="217" t="s">
        <v>83</v>
      </c>
      <c r="AY91" s="19" t="s">
        <v>122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129</v>
      </c>
      <c r="BM91" s="217" t="s">
        <v>714</v>
      </c>
    </row>
    <row r="92" s="2" customFormat="1">
      <c r="A92" s="40"/>
      <c r="B92" s="41"/>
      <c r="C92" s="42"/>
      <c r="D92" s="219" t="s">
        <v>131</v>
      </c>
      <c r="E92" s="42"/>
      <c r="F92" s="220" t="s">
        <v>138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131</v>
      </c>
      <c r="AU92" s="19" t="s">
        <v>83</v>
      </c>
    </row>
    <row r="93" s="14" customFormat="1">
      <c r="A93" s="14"/>
      <c r="B93" s="236"/>
      <c r="C93" s="237"/>
      <c r="D93" s="226" t="s">
        <v>133</v>
      </c>
      <c r="E93" s="238" t="s">
        <v>19</v>
      </c>
      <c r="F93" s="239" t="s">
        <v>139</v>
      </c>
      <c r="G93" s="237"/>
      <c r="H93" s="238" t="s">
        <v>19</v>
      </c>
      <c r="I93" s="240"/>
      <c r="J93" s="237"/>
      <c r="K93" s="237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133</v>
      </c>
      <c r="AU93" s="245" t="s">
        <v>83</v>
      </c>
      <c r="AV93" s="14" t="s">
        <v>81</v>
      </c>
      <c r="AW93" s="14" t="s">
        <v>35</v>
      </c>
      <c r="AX93" s="14" t="s">
        <v>73</v>
      </c>
      <c r="AY93" s="245" t="s">
        <v>122</v>
      </c>
    </row>
    <row r="94" s="13" customFormat="1">
      <c r="A94" s="13"/>
      <c r="B94" s="224"/>
      <c r="C94" s="225"/>
      <c r="D94" s="226" t="s">
        <v>133</v>
      </c>
      <c r="E94" s="227" t="s">
        <v>19</v>
      </c>
      <c r="F94" s="228" t="s">
        <v>715</v>
      </c>
      <c r="G94" s="225"/>
      <c r="H94" s="229">
        <v>144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133</v>
      </c>
      <c r="AU94" s="235" t="s">
        <v>83</v>
      </c>
      <c r="AV94" s="13" t="s">
        <v>83</v>
      </c>
      <c r="AW94" s="13" t="s">
        <v>35</v>
      </c>
      <c r="AX94" s="13" t="s">
        <v>81</v>
      </c>
      <c r="AY94" s="235" t="s">
        <v>122</v>
      </c>
    </row>
    <row r="95" s="2" customFormat="1" ht="37.8" customHeight="1">
      <c r="A95" s="40"/>
      <c r="B95" s="41"/>
      <c r="C95" s="206" t="s">
        <v>83</v>
      </c>
      <c r="D95" s="206" t="s">
        <v>124</v>
      </c>
      <c r="E95" s="207" t="s">
        <v>158</v>
      </c>
      <c r="F95" s="208" t="s">
        <v>159</v>
      </c>
      <c r="G95" s="209" t="s">
        <v>127</v>
      </c>
      <c r="H95" s="210">
        <v>10</v>
      </c>
      <c r="I95" s="211"/>
      <c r="J95" s="212">
        <f>ROUND(I95*H95,2)</f>
        <v>0</v>
      </c>
      <c r="K95" s="208" t="s">
        <v>128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0.26000000000000001</v>
      </c>
      <c r="T95" s="216">
        <f>S95*H95</f>
        <v>2.6000000000000001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129</v>
      </c>
      <c r="AT95" s="217" t="s">
        <v>124</v>
      </c>
      <c r="AU95" s="217" t="s">
        <v>83</v>
      </c>
      <c r="AY95" s="19" t="s">
        <v>122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129</v>
      </c>
      <c r="BM95" s="217" t="s">
        <v>716</v>
      </c>
    </row>
    <row r="96" s="2" customFormat="1">
      <c r="A96" s="40"/>
      <c r="B96" s="41"/>
      <c r="C96" s="42"/>
      <c r="D96" s="219" t="s">
        <v>131</v>
      </c>
      <c r="E96" s="42"/>
      <c r="F96" s="220" t="s">
        <v>161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131</v>
      </c>
      <c r="AU96" s="19" t="s">
        <v>83</v>
      </c>
    </row>
    <row r="97" s="14" customFormat="1">
      <c r="A97" s="14"/>
      <c r="B97" s="236"/>
      <c r="C97" s="237"/>
      <c r="D97" s="226" t="s">
        <v>133</v>
      </c>
      <c r="E97" s="238" t="s">
        <v>19</v>
      </c>
      <c r="F97" s="239" t="s">
        <v>162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133</v>
      </c>
      <c r="AU97" s="245" t="s">
        <v>83</v>
      </c>
      <c r="AV97" s="14" t="s">
        <v>81</v>
      </c>
      <c r="AW97" s="14" t="s">
        <v>35</v>
      </c>
      <c r="AX97" s="14" t="s">
        <v>73</v>
      </c>
      <c r="AY97" s="245" t="s">
        <v>122</v>
      </c>
    </row>
    <row r="98" s="13" customFormat="1">
      <c r="A98" s="13"/>
      <c r="B98" s="224"/>
      <c r="C98" s="225"/>
      <c r="D98" s="226" t="s">
        <v>133</v>
      </c>
      <c r="E98" s="227" t="s">
        <v>19</v>
      </c>
      <c r="F98" s="228" t="s">
        <v>717</v>
      </c>
      <c r="G98" s="225"/>
      <c r="H98" s="229">
        <v>10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133</v>
      </c>
      <c r="AU98" s="235" t="s">
        <v>83</v>
      </c>
      <c r="AV98" s="13" t="s">
        <v>83</v>
      </c>
      <c r="AW98" s="13" t="s">
        <v>35</v>
      </c>
      <c r="AX98" s="13" t="s">
        <v>73</v>
      </c>
      <c r="AY98" s="235" t="s">
        <v>122</v>
      </c>
    </row>
    <row r="99" s="15" customFormat="1">
      <c r="A99" s="15"/>
      <c r="B99" s="246"/>
      <c r="C99" s="247"/>
      <c r="D99" s="226" t="s">
        <v>133</v>
      </c>
      <c r="E99" s="248" t="s">
        <v>19</v>
      </c>
      <c r="F99" s="249" t="s">
        <v>164</v>
      </c>
      <c r="G99" s="247"/>
      <c r="H99" s="250">
        <v>10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133</v>
      </c>
      <c r="AU99" s="256" t="s">
        <v>83</v>
      </c>
      <c r="AV99" s="15" t="s">
        <v>129</v>
      </c>
      <c r="AW99" s="15" t="s">
        <v>35</v>
      </c>
      <c r="AX99" s="15" t="s">
        <v>81</v>
      </c>
      <c r="AY99" s="256" t="s">
        <v>122</v>
      </c>
    </row>
    <row r="100" s="2" customFormat="1" ht="37.8" customHeight="1">
      <c r="A100" s="40"/>
      <c r="B100" s="41"/>
      <c r="C100" s="206" t="s">
        <v>141</v>
      </c>
      <c r="D100" s="206" t="s">
        <v>124</v>
      </c>
      <c r="E100" s="207" t="s">
        <v>718</v>
      </c>
      <c r="F100" s="208" t="s">
        <v>719</v>
      </c>
      <c r="G100" s="209" t="s">
        <v>127</v>
      </c>
      <c r="H100" s="210">
        <v>124</v>
      </c>
      <c r="I100" s="211"/>
      <c r="J100" s="212">
        <f>ROUND(I100*H100,2)</f>
        <v>0</v>
      </c>
      <c r="K100" s="208" t="s">
        <v>128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0.22</v>
      </c>
      <c r="T100" s="216">
        <f>S100*H100</f>
        <v>27.280000000000001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129</v>
      </c>
      <c r="AT100" s="217" t="s">
        <v>124</v>
      </c>
      <c r="AU100" s="217" t="s">
        <v>83</v>
      </c>
      <c r="AY100" s="19" t="s">
        <v>122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129</v>
      </c>
      <c r="BM100" s="217" t="s">
        <v>720</v>
      </c>
    </row>
    <row r="101" s="2" customFormat="1">
      <c r="A101" s="40"/>
      <c r="B101" s="41"/>
      <c r="C101" s="42"/>
      <c r="D101" s="219" t="s">
        <v>131</v>
      </c>
      <c r="E101" s="42"/>
      <c r="F101" s="220" t="s">
        <v>721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131</v>
      </c>
      <c r="AU101" s="19" t="s">
        <v>83</v>
      </c>
    </row>
    <row r="102" s="14" customFormat="1">
      <c r="A102" s="14"/>
      <c r="B102" s="236"/>
      <c r="C102" s="237"/>
      <c r="D102" s="226" t="s">
        <v>133</v>
      </c>
      <c r="E102" s="238" t="s">
        <v>19</v>
      </c>
      <c r="F102" s="239" t="s">
        <v>722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133</v>
      </c>
      <c r="AU102" s="245" t="s">
        <v>83</v>
      </c>
      <c r="AV102" s="14" t="s">
        <v>81</v>
      </c>
      <c r="AW102" s="14" t="s">
        <v>35</v>
      </c>
      <c r="AX102" s="14" t="s">
        <v>73</v>
      </c>
      <c r="AY102" s="245" t="s">
        <v>122</v>
      </c>
    </row>
    <row r="103" s="13" customFormat="1">
      <c r="A103" s="13"/>
      <c r="B103" s="224"/>
      <c r="C103" s="225"/>
      <c r="D103" s="226" t="s">
        <v>133</v>
      </c>
      <c r="E103" s="227" t="s">
        <v>19</v>
      </c>
      <c r="F103" s="228" t="s">
        <v>723</v>
      </c>
      <c r="G103" s="225"/>
      <c r="H103" s="229">
        <v>124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133</v>
      </c>
      <c r="AU103" s="235" t="s">
        <v>83</v>
      </c>
      <c r="AV103" s="13" t="s">
        <v>83</v>
      </c>
      <c r="AW103" s="13" t="s">
        <v>35</v>
      </c>
      <c r="AX103" s="13" t="s">
        <v>81</v>
      </c>
      <c r="AY103" s="235" t="s">
        <v>122</v>
      </c>
    </row>
    <row r="104" s="2" customFormat="1" ht="33" customHeight="1">
      <c r="A104" s="40"/>
      <c r="B104" s="41"/>
      <c r="C104" s="206" t="s">
        <v>129</v>
      </c>
      <c r="D104" s="206" t="s">
        <v>124</v>
      </c>
      <c r="E104" s="207" t="s">
        <v>724</v>
      </c>
      <c r="F104" s="208" t="s">
        <v>725</v>
      </c>
      <c r="G104" s="209" t="s">
        <v>127</v>
      </c>
      <c r="H104" s="210">
        <v>12</v>
      </c>
      <c r="I104" s="211"/>
      <c r="J104" s="212">
        <f>ROUND(I104*H104,2)</f>
        <v>0</v>
      </c>
      <c r="K104" s="208" t="s">
        <v>128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0.32500000000000001</v>
      </c>
      <c r="T104" s="216">
        <f>S104*H104</f>
        <v>3.9000000000000004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129</v>
      </c>
      <c r="AT104" s="217" t="s">
        <v>124</v>
      </c>
      <c r="AU104" s="217" t="s">
        <v>83</v>
      </c>
      <c r="AY104" s="19" t="s">
        <v>122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129</v>
      </c>
      <c r="BM104" s="217" t="s">
        <v>726</v>
      </c>
    </row>
    <row r="105" s="2" customFormat="1">
      <c r="A105" s="40"/>
      <c r="B105" s="41"/>
      <c r="C105" s="42"/>
      <c r="D105" s="219" t="s">
        <v>131</v>
      </c>
      <c r="E105" s="42"/>
      <c r="F105" s="220" t="s">
        <v>727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131</v>
      </c>
      <c r="AU105" s="19" t="s">
        <v>83</v>
      </c>
    </row>
    <row r="106" s="14" customFormat="1">
      <c r="A106" s="14"/>
      <c r="B106" s="236"/>
      <c r="C106" s="237"/>
      <c r="D106" s="226" t="s">
        <v>133</v>
      </c>
      <c r="E106" s="238" t="s">
        <v>19</v>
      </c>
      <c r="F106" s="239" t="s">
        <v>139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133</v>
      </c>
      <c r="AU106" s="245" t="s">
        <v>83</v>
      </c>
      <c r="AV106" s="14" t="s">
        <v>81</v>
      </c>
      <c r="AW106" s="14" t="s">
        <v>35</v>
      </c>
      <c r="AX106" s="14" t="s">
        <v>73</v>
      </c>
      <c r="AY106" s="245" t="s">
        <v>122</v>
      </c>
    </row>
    <row r="107" s="13" customFormat="1">
      <c r="A107" s="13"/>
      <c r="B107" s="224"/>
      <c r="C107" s="225"/>
      <c r="D107" s="226" t="s">
        <v>133</v>
      </c>
      <c r="E107" s="227" t="s">
        <v>19</v>
      </c>
      <c r="F107" s="228" t="s">
        <v>728</v>
      </c>
      <c r="G107" s="225"/>
      <c r="H107" s="229">
        <v>12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133</v>
      </c>
      <c r="AU107" s="235" t="s">
        <v>83</v>
      </c>
      <c r="AV107" s="13" t="s">
        <v>83</v>
      </c>
      <c r="AW107" s="13" t="s">
        <v>35</v>
      </c>
      <c r="AX107" s="13" t="s">
        <v>81</v>
      </c>
      <c r="AY107" s="235" t="s">
        <v>122</v>
      </c>
    </row>
    <row r="108" s="2" customFormat="1" ht="24.15" customHeight="1">
      <c r="A108" s="40"/>
      <c r="B108" s="41"/>
      <c r="C108" s="206" t="s">
        <v>151</v>
      </c>
      <c r="D108" s="206" t="s">
        <v>124</v>
      </c>
      <c r="E108" s="207" t="s">
        <v>179</v>
      </c>
      <c r="F108" s="208" t="s">
        <v>180</v>
      </c>
      <c r="G108" s="209" t="s">
        <v>174</v>
      </c>
      <c r="H108" s="210">
        <v>13</v>
      </c>
      <c r="I108" s="211"/>
      <c r="J108" s="212">
        <f>ROUND(I108*H108,2)</f>
        <v>0</v>
      </c>
      <c r="K108" s="208" t="s">
        <v>128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0.20499999999999999</v>
      </c>
      <c r="T108" s="216">
        <f>S108*H108</f>
        <v>2.665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129</v>
      </c>
      <c r="AT108" s="217" t="s">
        <v>124</v>
      </c>
      <c r="AU108" s="217" t="s">
        <v>83</v>
      </c>
      <c r="AY108" s="19" t="s">
        <v>122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129</v>
      </c>
      <c r="BM108" s="217" t="s">
        <v>729</v>
      </c>
    </row>
    <row r="109" s="2" customFormat="1">
      <c r="A109" s="40"/>
      <c r="B109" s="41"/>
      <c r="C109" s="42"/>
      <c r="D109" s="219" t="s">
        <v>131</v>
      </c>
      <c r="E109" s="42"/>
      <c r="F109" s="220" t="s">
        <v>182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131</v>
      </c>
      <c r="AU109" s="19" t="s">
        <v>83</v>
      </c>
    </row>
    <row r="110" s="14" customFormat="1">
      <c r="A110" s="14"/>
      <c r="B110" s="236"/>
      <c r="C110" s="237"/>
      <c r="D110" s="226" t="s">
        <v>133</v>
      </c>
      <c r="E110" s="238" t="s">
        <v>19</v>
      </c>
      <c r="F110" s="239" t="s">
        <v>139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133</v>
      </c>
      <c r="AU110" s="245" t="s">
        <v>83</v>
      </c>
      <c r="AV110" s="14" t="s">
        <v>81</v>
      </c>
      <c r="AW110" s="14" t="s">
        <v>35</v>
      </c>
      <c r="AX110" s="14" t="s">
        <v>73</v>
      </c>
      <c r="AY110" s="245" t="s">
        <v>122</v>
      </c>
    </row>
    <row r="111" s="13" customFormat="1">
      <c r="A111" s="13"/>
      <c r="B111" s="224"/>
      <c r="C111" s="225"/>
      <c r="D111" s="226" t="s">
        <v>133</v>
      </c>
      <c r="E111" s="227" t="s">
        <v>19</v>
      </c>
      <c r="F111" s="228" t="s">
        <v>730</v>
      </c>
      <c r="G111" s="225"/>
      <c r="H111" s="229">
        <v>13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133</v>
      </c>
      <c r="AU111" s="235" t="s">
        <v>83</v>
      </c>
      <c r="AV111" s="13" t="s">
        <v>83</v>
      </c>
      <c r="AW111" s="13" t="s">
        <v>35</v>
      </c>
      <c r="AX111" s="13" t="s">
        <v>81</v>
      </c>
      <c r="AY111" s="235" t="s">
        <v>122</v>
      </c>
    </row>
    <row r="112" s="2" customFormat="1" ht="24.15" customHeight="1">
      <c r="A112" s="40"/>
      <c r="B112" s="41"/>
      <c r="C112" s="206" t="s">
        <v>157</v>
      </c>
      <c r="D112" s="206" t="s">
        <v>124</v>
      </c>
      <c r="E112" s="207" t="s">
        <v>731</v>
      </c>
      <c r="F112" s="208" t="s">
        <v>732</v>
      </c>
      <c r="G112" s="209" t="s">
        <v>174</v>
      </c>
      <c r="H112" s="210">
        <v>16</v>
      </c>
      <c r="I112" s="211"/>
      <c r="J112" s="212">
        <f>ROUND(I112*H112,2)</f>
        <v>0</v>
      </c>
      <c r="K112" s="208" t="s">
        <v>128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0.040000000000000001</v>
      </c>
      <c r="T112" s="216">
        <f>S112*H112</f>
        <v>0.64000000000000001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129</v>
      </c>
      <c r="AT112" s="217" t="s">
        <v>124</v>
      </c>
      <c r="AU112" s="217" t="s">
        <v>83</v>
      </c>
      <c r="AY112" s="19" t="s">
        <v>122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129</v>
      </c>
      <c r="BM112" s="217" t="s">
        <v>733</v>
      </c>
    </row>
    <row r="113" s="2" customFormat="1">
      <c r="A113" s="40"/>
      <c r="B113" s="41"/>
      <c r="C113" s="42"/>
      <c r="D113" s="219" t="s">
        <v>131</v>
      </c>
      <c r="E113" s="42"/>
      <c r="F113" s="220" t="s">
        <v>734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131</v>
      </c>
      <c r="AU113" s="19" t="s">
        <v>83</v>
      </c>
    </row>
    <row r="114" s="13" customFormat="1">
      <c r="A114" s="13"/>
      <c r="B114" s="224"/>
      <c r="C114" s="225"/>
      <c r="D114" s="226" t="s">
        <v>133</v>
      </c>
      <c r="E114" s="227" t="s">
        <v>19</v>
      </c>
      <c r="F114" s="228" t="s">
        <v>735</v>
      </c>
      <c r="G114" s="225"/>
      <c r="H114" s="229">
        <v>16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133</v>
      </c>
      <c r="AU114" s="235" t="s">
        <v>83</v>
      </c>
      <c r="AV114" s="13" t="s">
        <v>83</v>
      </c>
      <c r="AW114" s="13" t="s">
        <v>35</v>
      </c>
      <c r="AX114" s="13" t="s">
        <v>81</v>
      </c>
      <c r="AY114" s="235" t="s">
        <v>122</v>
      </c>
    </row>
    <row r="115" s="2" customFormat="1" ht="49.05" customHeight="1">
      <c r="A115" s="40"/>
      <c r="B115" s="41"/>
      <c r="C115" s="206" t="s">
        <v>165</v>
      </c>
      <c r="D115" s="206" t="s">
        <v>124</v>
      </c>
      <c r="E115" s="207" t="s">
        <v>185</v>
      </c>
      <c r="F115" s="208" t="s">
        <v>186</v>
      </c>
      <c r="G115" s="209" t="s">
        <v>174</v>
      </c>
      <c r="H115" s="210">
        <v>20</v>
      </c>
      <c r="I115" s="211"/>
      <c r="J115" s="212">
        <f>ROUND(I115*H115,2)</f>
        <v>0</v>
      </c>
      <c r="K115" s="208" t="s">
        <v>128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0.036904300000000001</v>
      </c>
      <c r="R115" s="215">
        <f>Q115*H115</f>
        <v>0.73808600000000002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129</v>
      </c>
      <c r="AT115" s="217" t="s">
        <v>124</v>
      </c>
      <c r="AU115" s="217" t="s">
        <v>83</v>
      </c>
      <c r="AY115" s="19" t="s">
        <v>122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129</v>
      </c>
      <c r="BM115" s="217" t="s">
        <v>736</v>
      </c>
    </row>
    <row r="116" s="2" customFormat="1">
      <c r="A116" s="40"/>
      <c r="B116" s="41"/>
      <c r="C116" s="42"/>
      <c r="D116" s="219" t="s">
        <v>131</v>
      </c>
      <c r="E116" s="42"/>
      <c r="F116" s="220" t="s">
        <v>188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131</v>
      </c>
      <c r="AU116" s="19" t="s">
        <v>83</v>
      </c>
    </row>
    <row r="117" s="14" customFormat="1">
      <c r="A117" s="14"/>
      <c r="B117" s="236"/>
      <c r="C117" s="237"/>
      <c r="D117" s="226" t="s">
        <v>133</v>
      </c>
      <c r="E117" s="238" t="s">
        <v>19</v>
      </c>
      <c r="F117" s="239" t="s">
        <v>162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133</v>
      </c>
      <c r="AU117" s="245" t="s">
        <v>83</v>
      </c>
      <c r="AV117" s="14" t="s">
        <v>81</v>
      </c>
      <c r="AW117" s="14" t="s">
        <v>35</v>
      </c>
      <c r="AX117" s="14" t="s">
        <v>73</v>
      </c>
      <c r="AY117" s="245" t="s">
        <v>122</v>
      </c>
    </row>
    <row r="118" s="13" customFormat="1">
      <c r="A118" s="13"/>
      <c r="B118" s="224"/>
      <c r="C118" s="225"/>
      <c r="D118" s="226" t="s">
        <v>133</v>
      </c>
      <c r="E118" s="227" t="s">
        <v>19</v>
      </c>
      <c r="F118" s="228" t="s">
        <v>737</v>
      </c>
      <c r="G118" s="225"/>
      <c r="H118" s="229">
        <v>20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133</v>
      </c>
      <c r="AU118" s="235" t="s">
        <v>83</v>
      </c>
      <c r="AV118" s="13" t="s">
        <v>83</v>
      </c>
      <c r="AW118" s="13" t="s">
        <v>35</v>
      </c>
      <c r="AX118" s="13" t="s">
        <v>81</v>
      </c>
      <c r="AY118" s="235" t="s">
        <v>122</v>
      </c>
    </row>
    <row r="119" s="2" customFormat="1" ht="24.15" customHeight="1">
      <c r="A119" s="40"/>
      <c r="B119" s="41"/>
      <c r="C119" s="206" t="s">
        <v>171</v>
      </c>
      <c r="D119" s="206" t="s">
        <v>124</v>
      </c>
      <c r="E119" s="207" t="s">
        <v>191</v>
      </c>
      <c r="F119" s="208" t="s">
        <v>192</v>
      </c>
      <c r="G119" s="209" t="s">
        <v>193</v>
      </c>
      <c r="H119" s="210">
        <v>4</v>
      </c>
      <c r="I119" s="211"/>
      <c r="J119" s="212">
        <f>ROUND(I119*H119,2)</f>
        <v>0</v>
      </c>
      <c r="K119" s="208" t="s">
        <v>128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129</v>
      </c>
      <c r="AT119" s="217" t="s">
        <v>124</v>
      </c>
      <c r="AU119" s="217" t="s">
        <v>83</v>
      </c>
      <c r="AY119" s="19" t="s">
        <v>122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129</v>
      </c>
      <c r="BM119" s="217" t="s">
        <v>738</v>
      </c>
    </row>
    <row r="120" s="2" customFormat="1">
      <c r="A120" s="40"/>
      <c r="B120" s="41"/>
      <c r="C120" s="42"/>
      <c r="D120" s="219" t="s">
        <v>131</v>
      </c>
      <c r="E120" s="42"/>
      <c r="F120" s="220" t="s">
        <v>195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131</v>
      </c>
      <c r="AU120" s="19" t="s">
        <v>83</v>
      </c>
    </row>
    <row r="121" s="13" customFormat="1">
      <c r="A121" s="13"/>
      <c r="B121" s="224"/>
      <c r="C121" s="225"/>
      <c r="D121" s="226" t="s">
        <v>133</v>
      </c>
      <c r="E121" s="227" t="s">
        <v>19</v>
      </c>
      <c r="F121" s="228" t="s">
        <v>739</v>
      </c>
      <c r="G121" s="225"/>
      <c r="H121" s="229">
        <v>4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133</v>
      </c>
      <c r="AU121" s="235" t="s">
        <v>83</v>
      </c>
      <c r="AV121" s="13" t="s">
        <v>83</v>
      </c>
      <c r="AW121" s="13" t="s">
        <v>35</v>
      </c>
      <c r="AX121" s="13" t="s">
        <v>81</v>
      </c>
      <c r="AY121" s="235" t="s">
        <v>122</v>
      </c>
    </row>
    <row r="122" s="2" customFormat="1" ht="21.75" customHeight="1">
      <c r="A122" s="40"/>
      <c r="B122" s="41"/>
      <c r="C122" s="206" t="s">
        <v>178</v>
      </c>
      <c r="D122" s="206" t="s">
        <v>124</v>
      </c>
      <c r="E122" s="207" t="s">
        <v>198</v>
      </c>
      <c r="F122" s="208" t="s">
        <v>199</v>
      </c>
      <c r="G122" s="209" t="s">
        <v>193</v>
      </c>
      <c r="H122" s="210">
        <v>437.04000000000002</v>
      </c>
      <c r="I122" s="211"/>
      <c r="J122" s="212">
        <f>ROUND(I122*H122,2)</f>
        <v>0</v>
      </c>
      <c r="K122" s="208" t="s">
        <v>128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129</v>
      </c>
      <c r="AT122" s="217" t="s">
        <v>124</v>
      </c>
      <c r="AU122" s="217" t="s">
        <v>83</v>
      </c>
      <c r="AY122" s="19" t="s">
        <v>122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129</v>
      </c>
      <c r="BM122" s="217" t="s">
        <v>740</v>
      </c>
    </row>
    <row r="123" s="2" customFormat="1">
      <c r="A123" s="40"/>
      <c r="B123" s="41"/>
      <c r="C123" s="42"/>
      <c r="D123" s="219" t="s">
        <v>131</v>
      </c>
      <c r="E123" s="42"/>
      <c r="F123" s="220" t="s">
        <v>201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131</v>
      </c>
      <c r="AU123" s="19" t="s">
        <v>83</v>
      </c>
    </row>
    <row r="124" s="14" customFormat="1">
      <c r="A124" s="14"/>
      <c r="B124" s="236"/>
      <c r="C124" s="237"/>
      <c r="D124" s="226" t="s">
        <v>133</v>
      </c>
      <c r="E124" s="238" t="s">
        <v>19</v>
      </c>
      <c r="F124" s="239" t="s">
        <v>139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133</v>
      </c>
      <c r="AU124" s="245" t="s">
        <v>83</v>
      </c>
      <c r="AV124" s="14" t="s">
        <v>81</v>
      </c>
      <c r="AW124" s="14" t="s">
        <v>35</v>
      </c>
      <c r="AX124" s="14" t="s">
        <v>73</v>
      </c>
      <c r="AY124" s="245" t="s">
        <v>122</v>
      </c>
    </row>
    <row r="125" s="13" customFormat="1">
      <c r="A125" s="13"/>
      <c r="B125" s="224"/>
      <c r="C125" s="225"/>
      <c r="D125" s="226" t="s">
        <v>133</v>
      </c>
      <c r="E125" s="227" t="s">
        <v>19</v>
      </c>
      <c r="F125" s="228" t="s">
        <v>741</v>
      </c>
      <c r="G125" s="225"/>
      <c r="H125" s="229">
        <v>50.840000000000003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133</v>
      </c>
      <c r="AU125" s="235" t="s">
        <v>83</v>
      </c>
      <c r="AV125" s="13" t="s">
        <v>83</v>
      </c>
      <c r="AW125" s="13" t="s">
        <v>35</v>
      </c>
      <c r="AX125" s="13" t="s">
        <v>73</v>
      </c>
      <c r="AY125" s="235" t="s">
        <v>122</v>
      </c>
    </row>
    <row r="126" s="13" customFormat="1">
      <c r="A126" s="13"/>
      <c r="B126" s="224"/>
      <c r="C126" s="225"/>
      <c r="D126" s="226" t="s">
        <v>133</v>
      </c>
      <c r="E126" s="227" t="s">
        <v>19</v>
      </c>
      <c r="F126" s="228" t="s">
        <v>742</v>
      </c>
      <c r="G126" s="225"/>
      <c r="H126" s="229">
        <v>162.69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133</v>
      </c>
      <c r="AU126" s="235" t="s">
        <v>83</v>
      </c>
      <c r="AV126" s="13" t="s">
        <v>83</v>
      </c>
      <c r="AW126" s="13" t="s">
        <v>35</v>
      </c>
      <c r="AX126" s="13" t="s">
        <v>73</v>
      </c>
      <c r="AY126" s="235" t="s">
        <v>122</v>
      </c>
    </row>
    <row r="127" s="13" customFormat="1">
      <c r="A127" s="13"/>
      <c r="B127" s="224"/>
      <c r="C127" s="225"/>
      <c r="D127" s="226" t="s">
        <v>133</v>
      </c>
      <c r="E127" s="227" t="s">
        <v>19</v>
      </c>
      <c r="F127" s="228" t="s">
        <v>743</v>
      </c>
      <c r="G127" s="225"/>
      <c r="H127" s="229">
        <v>23.399999999999999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133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122</v>
      </c>
    </row>
    <row r="128" s="13" customFormat="1">
      <c r="A128" s="13"/>
      <c r="B128" s="224"/>
      <c r="C128" s="225"/>
      <c r="D128" s="226" t="s">
        <v>133</v>
      </c>
      <c r="E128" s="227" t="s">
        <v>19</v>
      </c>
      <c r="F128" s="228" t="s">
        <v>744</v>
      </c>
      <c r="G128" s="225"/>
      <c r="H128" s="229">
        <v>2.5600000000000001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133</v>
      </c>
      <c r="AU128" s="235" t="s">
        <v>83</v>
      </c>
      <c r="AV128" s="13" t="s">
        <v>83</v>
      </c>
      <c r="AW128" s="13" t="s">
        <v>35</v>
      </c>
      <c r="AX128" s="13" t="s">
        <v>73</v>
      </c>
      <c r="AY128" s="235" t="s">
        <v>122</v>
      </c>
    </row>
    <row r="129" s="16" customFormat="1">
      <c r="A129" s="16"/>
      <c r="B129" s="257"/>
      <c r="C129" s="258"/>
      <c r="D129" s="226" t="s">
        <v>133</v>
      </c>
      <c r="E129" s="259" t="s">
        <v>19</v>
      </c>
      <c r="F129" s="260" t="s">
        <v>206</v>
      </c>
      <c r="G129" s="258"/>
      <c r="H129" s="261">
        <v>239.49000000000001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7" t="s">
        <v>133</v>
      </c>
      <c r="AU129" s="267" t="s">
        <v>83</v>
      </c>
      <c r="AV129" s="16" t="s">
        <v>141</v>
      </c>
      <c r="AW129" s="16" t="s">
        <v>35</v>
      </c>
      <c r="AX129" s="16" t="s">
        <v>73</v>
      </c>
      <c r="AY129" s="267" t="s">
        <v>122</v>
      </c>
    </row>
    <row r="130" s="14" customFormat="1">
      <c r="A130" s="14"/>
      <c r="B130" s="236"/>
      <c r="C130" s="237"/>
      <c r="D130" s="226" t="s">
        <v>133</v>
      </c>
      <c r="E130" s="238" t="s">
        <v>19</v>
      </c>
      <c r="F130" s="239" t="s">
        <v>207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133</v>
      </c>
      <c r="AU130" s="245" t="s">
        <v>83</v>
      </c>
      <c r="AV130" s="14" t="s">
        <v>81</v>
      </c>
      <c r="AW130" s="14" t="s">
        <v>35</v>
      </c>
      <c r="AX130" s="14" t="s">
        <v>73</v>
      </c>
      <c r="AY130" s="245" t="s">
        <v>122</v>
      </c>
    </row>
    <row r="131" s="13" customFormat="1">
      <c r="A131" s="13"/>
      <c r="B131" s="224"/>
      <c r="C131" s="225"/>
      <c r="D131" s="226" t="s">
        <v>133</v>
      </c>
      <c r="E131" s="227" t="s">
        <v>19</v>
      </c>
      <c r="F131" s="228" t="s">
        <v>745</v>
      </c>
      <c r="G131" s="225"/>
      <c r="H131" s="229">
        <v>177.19999999999999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133</v>
      </c>
      <c r="AU131" s="235" t="s">
        <v>83</v>
      </c>
      <c r="AV131" s="13" t="s">
        <v>83</v>
      </c>
      <c r="AW131" s="13" t="s">
        <v>35</v>
      </c>
      <c r="AX131" s="13" t="s">
        <v>73</v>
      </c>
      <c r="AY131" s="235" t="s">
        <v>122</v>
      </c>
    </row>
    <row r="132" s="13" customFormat="1">
      <c r="A132" s="13"/>
      <c r="B132" s="224"/>
      <c r="C132" s="225"/>
      <c r="D132" s="226" t="s">
        <v>133</v>
      </c>
      <c r="E132" s="227" t="s">
        <v>19</v>
      </c>
      <c r="F132" s="228" t="s">
        <v>746</v>
      </c>
      <c r="G132" s="225"/>
      <c r="H132" s="229">
        <v>18.75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133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122</v>
      </c>
    </row>
    <row r="133" s="13" customFormat="1">
      <c r="A133" s="13"/>
      <c r="B133" s="224"/>
      <c r="C133" s="225"/>
      <c r="D133" s="226" t="s">
        <v>133</v>
      </c>
      <c r="E133" s="227" t="s">
        <v>19</v>
      </c>
      <c r="F133" s="228" t="s">
        <v>747</v>
      </c>
      <c r="G133" s="225"/>
      <c r="H133" s="229">
        <v>1.6000000000000001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133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122</v>
      </c>
    </row>
    <row r="134" s="16" customFormat="1">
      <c r="A134" s="16"/>
      <c r="B134" s="257"/>
      <c r="C134" s="258"/>
      <c r="D134" s="226" t="s">
        <v>133</v>
      </c>
      <c r="E134" s="259" t="s">
        <v>19</v>
      </c>
      <c r="F134" s="260" t="s">
        <v>206</v>
      </c>
      <c r="G134" s="258"/>
      <c r="H134" s="261">
        <v>197.54999999999998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7" t="s">
        <v>133</v>
      </c>
      <c r="AU134" s="267" t="s">
        <v>83</v>
      </c>
      <c r="AV134" s="16" t="s">
        <v>141</v>
      </c>
      <c r="AW134" s="16" t="s">
        <v>35</v>
      </c>
      <c r="AX134" s="16" t="s">
        <v>73</v>
      </c>
      <c r="AY134" s="267" t="s">
        <v>122</v>
      </c>
    </row>
    <row r="135" s="15" customFormat="1">
      <c r="A135" s="15"/>
      <c r="B135" s="246"/>
      <c r="C135" s="247"/>
      <c r="D135" s="226" t="s">
        <v>133</v>
      </c>
      <c r="E135" s="248" t="s">
        <v>19</v>
      </c>
      <c r="F135" s="249" t="s">
        <v>164</v>
      </c>
      <c r="G135" s="247"/>
      <c r="H135" s="250">
        <v>437.04000000000002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133</v>
      </c>
      <c r="AU135" s="256" t="s">
        <v>83</v>
      </c>
      <c r="AV135" s="15" t="s">
        <v>129</v>
      </c>
      <c r="AW135" s="15" t="s">
        <v>35</v>
      </c>
      <c r="AX135" s="15" t="s">
        <v>81</v>
      </c>
      <c r="AY135" s="256" t="s">
        <v>122</v>
      </c>
    </row>
    <row r="136" s="2" customFormat="1" ht="24.15" customHeight="1">
      <c r="A136" s="40"/>
      <c r="B136" s="41"/>
      <c r="C136" s="206" t="s">
        <v>184</v>
      </c>
      <c r="D136" s="206" t="s">
        <v>124</v>
      </c>
      <c r="E136" s="207" t="s">
        <v>219</v>
      </c>
      <c r="F136" s="208" t="s">
        <v>220</v>
      </c>
      <c r="G136" s="209" t="s">
        <v>193</v>
      </c>
      <c r="H136" s="210">
        <v>19</v>
      </c>
      <c r="I136" s="211"/>
      <c r="J136" s="212">
        <f>ROUND(I136*H136,2)</f>
        <v>0</v>
      </c>
      <c r="K136" s="208" t="s">
        <v>128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129</v>
      </c>
      <c r="AT136" s="217" t="s">
        <v>124</v>
      </c>
      <c r="AU136" s="217" t="s">
        <v>83</v>
      </c>
      <c r="AY136" s="19" t="s">
        <v>122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129</v>
      </c>
      <c r="BM136" s="217" t="s">
        <v>748</v>
      </c>
    </row>
    <row r="137" s="2" customFormat="1">
      <c r="A137" s="40"/>
      <c r="B137" s="41"/>
      <c r="C137" s="42"/>
      <c r="D137" s="219" t="s">
        <v>131</v>
      </c>
      <c r="E137" s="42"/>
      <c r="F137" s="220" t="s">
        <v>222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131</v>
      </c>
      <c r="AU137" s="19" t="s">
        <v>83</v>
      </c>
    </row>
    <row r="138" s="14" customFormat="1">
      <c r="A138" s="14"/>
      <c r="B138" s="236"/>
      <c r="C138" s="237"/>
      <c r="D138" s="226" t="s">
        <v>133</v>
      </c>
      <c r="E138" s="238" t="s">
        <v>19</v>
      </c>
      <c r="F138" s="239" t="s">
        <v>139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133</v>
      </c>
      <c r="AU138" s="245" t="s">
        <v>83</v>
      </c>
      <c r="AV138" s="14" t="s">
        <v>81</v>
      </c>
      <c r="AW138" s="14" t="s">
        <v>35</v>
      </c>
      <c r="AX138" s="14" t="s">
        <v>73</v>
      </c>
      <c r="AY138" s="245" t="s">
        <v>122</v>
      </c>
    </row>
    <row r="139" s="13" customFormat="1">
      <c r="A139" s="13"/>
      <c r="B139" s="224"/>
      <c r="C139" s="225"/>
      <c r="D139" s="226" t="s">
        <v>133</v>
      </c>
      <c r="E139" s="227" t="s">
        <v>19</v>
      </c>
      <c r="F139" s="228" t="s">
        <v>749</v>
      </c>
      <c r="G139" s="225"/>
      <c r="H139" s="229">
        <v>19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133</v>
      </c>
      <c r="AU139" s="235" t="s">
        <v>83</v>
      </c>
      <c r="AV139" s="13" t="s">
        <v>83</v>
      </c>
      <c r="AW139" s="13" t="s">
        <v>35</v>
      </c>
      <c r="AX139" s="13" t="s">
        <v>81</v>
      </c>
      <c r="AY139" s="235" t="s">
        <v>122</v>
      </c>
    </row>
    <row r="140" s="2" customFormat="1" ht="16.5" customHeight="1">
      <c r="A140" s="40"/>
      <c r="B140" s="41"/>
      <c r="C140" s="206" t="s">
        <v>190</v>
      </c>
      <c r="D140" s="206" t="s">
        <v>124</v>
      </c>
      <c r="E140" s="207" t="s">
        <v>224</v>
      </c>
      <c r="F140" s="208" t="s">
        <v>225</v>
      </c>
      <c r="G140" s="209" t="s">
        <v>193</v>
      </c>
      <c r="H140" s="210">
        <v>4.5</v>
      </c>
      <c r="I140" s="211"/>
      <c r="J140" s="212">
        <f>ROUND(I140*H140,2)</f>
        <v>0</v>
      </c>
      <c r="K140" s="208" t="s">
        <v>128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129</v>
      </c>
      <c r="AT140" s="217" t="s">
        <v>124</v>
      </c>
      <c r="AU140" s="217" t="s">
        <v>83</v>
      </c>
      <c r="AY140" s="19" t="s">
        <v>122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ROUND(I140*H140,2)</f>
        <v>0</v>
      </c>
      <c r="BL140" s="19" t="s">
        <v>129</v>
      </c>
      <c r="BM140" s="217" t="s">
        <v>750</v>
      </c>
    </row>
    <row r="141" s="2" customFormat="1">
      <c r="A141" s="40"/>
      <c r="B141" s="41"/>
      <c r="C141" s="42"/>
      <c r="D141" s="219" t="s">
        <v>131</v>
      </c>
      <c r="E141" s="42"/>
      <c r="F141" s="220" t="s">
        <v>227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131</v>
      </c>
      <c r="AU141" s="19" t="s">
        <v>83</v>
      </c>
    </row>
    <row r="142" s="14" customFormat="1">
      <c r="A142" s="14"/>
      <c r="B142" s="236"/>
      <c r="C142" s="237"/>
      <c r="D142" s="226" t="s">
        <v>133</v>
      </c>
      <c r="E142" s="238" t="s">
        <v>19</v>
      </c>
      <c r="F142" s="239" t="s">
        <v>139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133</v>
      </c>
      <c r="AU142" s="245" t="s">
        <v>83</v>
      </c>
      <c r="AV142" s="14" t="s">
        <v>81</v>
      </c>
      <c r="AW142" s="14" t="s">
        <v>35</v>
      </c>
      <c r="AX142" s="14" t="s">
        <v>73</v>
      </c>
      <c r="AY142" s="245" t="s">
        <v>122</v>
      </c>
    </row>
    <row r="143" s="13" customFormat="1">
      <c r="A143" s="13"/>
      <c r="B143" s="224"/>
      <c r="C143" s="225"/>
      <c r="D143" s="226" t="s">
        <v>133</v>
      </c>
      <c r="E143" s="227" t="s">
        <v>19</v>
      </c>
      <c r="F143" s="228" t="s">
        <v>751</v>
      </c>
      <c r="G143" s="225"/>
      <c r="H143" s="229">
        <v>4.5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133</v>
      </c>
      <c r="AU143" s="235" t="s">
        <v>83</v>
      </c>
      <c r="AV143" s="13" t="s">
        <v>83</v>
      </c>
      <c r="AW143" s="13" t="s">
        <v>35</v>
      </c>
      <c r="AX143" s="13" t="s">
        <v>81</v>
      </c>
      <c r="AY143" s="235" t="s">
        <v>122</v>
      </c>
    </row>
    <row r="144" s="2" customFormat="1" ht="37.8" customHeight="1">
      <c r="A144" s="40"/>
      <c r="B144" s="41"/>
      <c r="C144" s="206" t="s">
        <v>197</v>
      </c>
      <c r="D144" s="206" t="s">
        <v>124</v>
      </c>
      <c r="E144" s="207" t="s">
        <v>231</v>
      </c>
      <c r="F144" s="208" t="s">
        <v>232</v>
      </c>
      <c r="G144" s="209" t="s">
        <v>193</v>
      </c>
      <c r="H144" s="210">
        <v>460.54000000000002</v>
      </c>
      <c r="I144" s="211"/>
      <c r="J144" s="212">
        <f>ROUND(I144*H144,2)</f>
        <v>0</v>
      </c>
      <c r="K144" s="208" t="s">
        <v>128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129</v>
      </c>
      <c r="AT144" s="217" t="s">
        <v>124</v>
      </c>
      <c r="AU144" s="217" t="s">
        <v>83</v>
      </c>
      <c r="AY144" s="19" t="s">
        <v>122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129</v>
      </c>
      <c r="BM144" s="217" t="s">
        <v>752</v>
      </c>
    </row>
    <row r="145" s="2" customFormat="1">
      <c r="A145" s="40"/>
      <c r="B145" s="41"/>
      <c r="C145" s="42"/>
      <c r="D145" s="219" t="s">
        <v>131</v>
      </c>
      <c r="E145" s="42"/>
      <c r="F145" s="220" t="s">
        <v>234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131</v>
      </c>
      <c r="AU145" s="19" t="s">
        <v>83</v>
      </c>
    </row>
    <row r="146" s="13" customFormat="1">
      <c r="A146" s="13"/>
      <c r="B146" s="224"/>
      <c r="C146" s="225"/>
      <c r="D146" s="226" t="s">
        <v>133</v>
      </c>
      <c r="E146" s="227" t="s">
        <v>19</v>
      </c>
      <c r="F146" s="228" t="s">
        <v>753</v>
      </c>
      <c r="G146" s="225"/>
      <c r="H146" s="229">
        <v>239.49000000000001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133</v>
      </c>
      <c r="AU146" s="235" t="s">
        <v>83</v>
      </c>
      <c r="AV146" s="13" t="s">
        <v>83</v>
      </c>
      <c r="AW146" s="13" t="s">
        <v>35</v>
      </c>
      <c r="AX146" s="13" t="s">
        <v>73</v>
      </c>
      <c r="AY146" s="235" t="s">
        <v>122</v>
      </c>
    </row>
    <row r="147" s="13" customFormat="1">
      <c r="A147" s="13"/>
      <c r="B147" s="224"/>
      <c r="C147" s="225"/>
      <c r="D147" s="226" t="s">
        <v>133</v>
      </c>
      <c r="E147" s="227" t="s">
        <v>19</v>
      </c>
      <c r="F147" s="228" t="s">
        <v>754</v>
      </c>
      <c r="G147" s="225"/>
      <c r="H147" s="229">
        <v>197.55000000000001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133</v>
      </c>
      <c r="AU147" s="235" t="s">
        <v>83</v>
      </c>
      <c r="AV147" s="13" t="s">
        <v>83</v>
      </c>
      <c r="AW147" s="13" t="s">
        <v>35</v>
      </c>
      <c r="AX147" s="13" t="s">
        <v>73</v>
      </c>
      <c r="AY147" s="235" t="s">
        <v>122</v>
      </c>
    </row>
    <row r="148" s="13" customFormat="1">
      <c r="A148" s="13"/>
      <c r="B148" s="224"/>
      <c r="C148" s="225"/>
      <c r="D148" s="226" t="s">
        <v>133</v>
      </c>
      <c r="E148" s="227" t="s">
        <v>19</v>
      </c>
      <c r="F148" s="228" t="s">
        <v>755</v>
      </c>
      <c r="G148" s="225"/>
      <c r="H148" s="229">
        <v>19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133</v>
      </c>
      <c r="AU148" s="235" t="s">
        <v>83</v>
      </c>
      <c r="AV148" s="13" t="s">
        <v>83</v>
      </c>
      <c r="AW148" s="13" t="s">
        <v>35</v>
      </c>
      <c r="AX148" s="13" t="s">
        <v>73</v>
      </c>
      <c r="AY148" s="235" t="s">
        <v>122</v>
      </c>
    </row>
    <row r="149" s="13" customFormat="1">
      <c r="A149" s="13"/>
      <c r="B149" s="224"/>
      <c r="C149" s="225"/>
      <c r="D149" s="226" t="s">
        <v>133</v>
      </c>
      <c r="E149" s="227" t="s">
        <v>19</v>
      </c>
      <c r="F149" s="228" t="s">
        <v>756</v>
      </c>
      <c r="G149" s="225"/>
      <c r="H149" s="229">
        <v>4.5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133</v>
      </c>
      <c r="AU149" s="235" t="s">
        <v>83</v>
      </c>
      <c r="AV149" s="13" t="s">
        <v>83</v>
      </c>
      <c r="AW149" s="13" t="s">
        <v>35</v>
      </c>
      <c r="AX149" s="13" t="s">
        <v>73</v>
      </c>
      <c r="AY149" s="235" t="s">
        <v>122</v>
      </c>
    </row>
    <row r="150" s="15" customFormat="1">
      <c r="A150" s="15"/>
      <c r="B150" s="246"/>
      <c r="C150" s="247"/>
      <c r="D150" s="226" t="s">
        <v>133</v>
      </c>
      <c r="E150" s="248" t="s">
        <v>19</v>
      </c>
      <c r="F150" s="249" t="s">
        <v>164</v>
      </c>
      <c r="G150" s="247"/>
      <c r="H150" s="250">
        <v>460.54000000000002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6" t="s">
        <v>133</v>
      </c>
      <c r="AU150" s="256" t="s">
        <v>83</v>
      </c>
      <c r="AV150" s="15" t="s">
        <v>129</v>
      </c>
      <c r="AW150" s="15" t="s">
        <v>35</v>
      </c>
      <c r="AX150" s="15" t="s">
        <v>81</v>
      </c>
      <c r="AY150" s="256" t="s">
        <v>122</v>
      </c>
    </row>
    <row r="151" s="2" customFormat="1" ht="37.8" customHeight="1">
      <c r="A151" s="40"/>
      <c r="B151" s="41"/>
      <c r="C151" s="206" t="s">
        <v>211</v>
      </c>
      <c r="D151" s="206" t="s">
        <v>124</v>
      </c>
      <c r="E151" s="207" t="s">
        <v>240</v>
      </c>
      <c r="F151" s="208" t="s">
        <v>241</v>
      </c>
      <c r="G151" s="209" t="s">
        <v>193</v>
      </c>
      <c r="H151" s="210">
        <v>1842.1600000000001</v>
      </c>
      <c r="I151" s="211"/>
      <c r="J151" s="212">
        <f>ROUND(I151*H151,2)</f>
        <v>0</v>
      </c>
      <c r="K151" s="208" t="s">
        <v>128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129</v>
      </c>
      <c r="AT151" s="217" t="s">
        <v>124</v>
      </c>
      <c r="AU151" s="217" t="s">
        <v>83</v>
      </c>
      <c r="AY151" s="19" t="s">
        <v>122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129</v>
      </c>
      <c r="BM151" s="217" t="s">
        <v>757</v>
      </c>
    </row>
    <row r="152" s="2" customFormat="1">
      <c r="A152" s="40"/>
      <c r="B152" s="41"/>
      <c r="C152" s="42"/>
      <c r="D152" s="219" t="s">
        <v>131</v>
      </c>
      <c r="E152" s="42"/>
      <c r="F152" s="220" t="s">
        <v>243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131</v>
      </c>
      <c r="AU152" s="19" t="s">
        <v>83</v>
      </c>
    </row>
    <row r="153" s="14" customFormat="1">
      <c r="A153" s="14"/>
      <c r="B153" s="236"/>
      <c r="C153" s="237"/>
      <c r="D153" s="226" t="s">
        <v>133</v>
      </c>
      <c r="E153" s="238" t="s">
        <v>19</v>
      </c>
      <c r="F153" s="239" t="s">
        <v>244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133</v>
      </c>
      <c r="AU153" s="245" t="s">
        <v>83</v>
      </c>
      <c r="AV153" s="14" t="s">
        <v>81</v>
      </c>
      <c r="AW153" s="14" t="s">
        <v>35</v>
      </c>
      <c r="AX153" s="14" t="s">
        <v>73</v>
      </c>
      <c r="AY153" s="245" t="s">
        <v>122</v>
      </c>
    </row>
    <row r="154" s="13" customFormat="1">
      <c r="A154" s="13"/>
      <c r="B154" s="224"/>
      <c r="C154" s="225"/>
      <c r="D154" s="226" t="s">
        <v>133</v>
      </c>
      <c r="E154" s="227" t="s">
        <v>19</v>
      </c>
      <c r="F154" s="228" t="s">
        <v>758</v>
      </c>
      <c r="G154" s="225"/>
      <c r="H154" s="229">
        <v>957.96000000000004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133</v>
      </c>
      <c r="AU154" s="235" t="s">
        <v>83</v>
      </c>
      <c r="AV154" s="13" t="s">
        <v>83</v>
      </c>
      <c r="AW154" s="13" t="s">
        <v>35</v>
      </c>
      <c r="AX154" s="13" t="s">
        <v>73</v>
      </c>
      <c r="AY154" s="235" t="s">
        <v>122</v>
      </c>
    </row>
    <row r="155" s="13" customFormat="1">
      <c r="A155" s="13"/>
      <c r="B155" s="224"/>
      <c r="C155" s="225"/>
      <c r="D155" s="226" t="s">
        <v>133</v>
      </c>
      <c r="E155" s="227" t="s">
        <v>19</v>
      </c>
      <c r="F155" s="228" t="s">
        <v>759</v>
      </c>
      <c r="G155" s="225"/>
      <c r="H155" s="229">
        <v>790.20000000000005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133</v>
      </c>
      <c r="AU155" s="235" t="s">
        <v>83</v>
      </c>
      <c r="AV155" s="13" t="s">
        <v>83</v>
      </c>
      <c r="AW155" s="13" t="s">
        <v>35</v>
      </c>
      <c r="AX155" s="13" t="s">
        <v>73</v>
      </c>
      <c r="AY155" s="235" t="s">
        <v>122</v>
      </c>
    </row>
    <row r="156" s="13" customFormat="1">
      <c r="A156" s="13"/>
      <c r="B156" s="224"/>
      <c r="C156" s="225"/>
      <c r="D156" s="226" t="s">
        <v>133</v>
      </c>
      <c r="E156" s="227" t="s">
        <v>19</v>
      </c>
      <c r="F156" s="228" t="s">
        <v>760</v>
      </c>
      <c r="G156" s="225"/>
      <c r="H156" s="229">
        <v>76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133</v>
      </c>
      <c r="AU156" s="235" t="s">
        <v>83</v>
      </c>
      <c r="AV156" s="13" t="s">
        <v>83</v>
      </c>
      <c r="AW156" s="13" t="s">
        <v>35</v>
      </c>
      <c r="AX156" s="13" t="s">
        <v>73</v>
      </c>
      <c r="AY156" s="235" t="s">
        <v>122</v>
      </c>
    </row>
    <row r="157" s="13" customFormat="1">
      <c r="A157" s="13"/>
      <c r="B157" s="224"/>
      <c r="C157" s="225"/>
      <c r="D157" s="226" t="s">
        <v>133</v>
      </c>
      <c r="E157" s="227" t="s">
        <v>19</v>
      </c>
      <c r="F157" s="228" t="s">
        <v>761</v>
      </c>
      <c r="G157" s="225"/>
      <c r="H157" s="229">
        <v>18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133</v>
      </c>
      <c r="AU157" s="235" t="s">
        <v>83</v>
      </c>
      <c r="AV157" s="13" t="s">
        <v>83</v>
      </c>
      <c r="AW157" s="13" t="s">
        <v>35</v>
      </c>
      <c r="AX157" s="13" t="s">
        <v>73</v>
      </c>
      <c r="AY157" s="235" t="s">
        <v>122</v>
      </c>
    </row>
    <row r="158" s="15" customFormat="1">
      <c r="A158" s="15"/>
      <c r="B158" s="246"/>
      <c r="C158" s="247"/>
      <c r="D158" s="226" t="s">
        <v>133</v>
      </c>
      <c r="E158" s="248" t="s">
        <v>19</v>
      </c>
      <c r="F158" s="249" t="s">
        <v>164</v>
      </c>
      <c r="G158" s="247"/>
      <c r="H158" s="250">
        <v>1842.1600000000001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133</v>
      </c>
      <c r="AU158" s="256" t="s">
        <v>83</v>
      </c>
      <c r="AV158" s="15" t="s">
        <v>129</v>
      </c>
      <c r="AW158" s="15" t="s">
        <v>35</v>
      </c>
      <c r="AX158" s="15" t="s">
        <v>81</v>
      </c>
      <c r="AY158" s="256" t="s">
        <v>122</v>
      </c>
    </row>
    <row r="159" s="2" customFormat="1" ht="24.15" customHeight="1">
      <c r="A159" s="40"/>
      <c r="B159" s="41"/>
      <c r="C159" s="206" t="s">
        <v>218</v>
      </c>
      <c r="D159" s="206" t="s">
        <v>124</v>
      </c>
      <c r="E159" s="207" t="s">
        <v>250</v>
      </c>
      <c r="F159" s="208" t="s">
        <v>251</v>
      </c>
      <c r="G159" s="209" t="s">
        <v>193</v>
      </c>
      <c r="H159" s="210">
        <v>460.54000000000002</v>
      </c>
      <c r="I159" s="211"/>
      <c r="J159" s="212">
        <f>ROUND(I159*H159,2)</f>
        <v>0</v>
      </c>
      <c r="K159" s="208" t="s">
        <v>128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129</v>
      </c>
      <c r="AT159" s="217" t="s">
        <v>124</v>
      </c>
      <c r="AU159" s="217" t="s">
        <v>83</v>
      </c>
      <c r="AY159" s="19" t="s">
        <v>122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129</v>
      </c>
      <c r="BM159" s="217" t="s">
        <v>762</v>
      </c>
    </row>
    <row r="160" s="2" customFormat="1">
      <c r="A160" s="40"/>
      <c r="B160" s="41"/>
      <c r="C160" s="42"/>
      <c r="D160" s="219" t="s">
        <v>131</v>
      </c>
      <c r="E160" s="42"/>
      <c r="F160" s="220" t="s">
        <v>253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131</v>
      </c>
      <c r="AU160" s="19" t="s">
        <v>83</v>
      </c>
    </row>
    <row r="161" s="13" customFormat="1">
      <c r="A161" s="13"/>
      <c r="B161" s="224"/>
      <c r="C161" s="225"/>
      <c r="D161" s="226" t="s">
        <v>133</v>
      </c>
      <c r="E161" s="227" t="s">
        <v>19</v>
      </c>
      <c r="F161" s="228" t="s">
        <v>753</v>
      </c>
      <c r="G161" s="225"/>
      <c r="H161" s="229">
        <v>239.49000000000001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133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122</v>
      </c>
    </row>
    <row r="162" s="13" customFormat="1">
      <c r="A162" s="13"/>
      <c r="B162" s="224"/>
      <c r="C162" s="225"/>
      <c r="D162" s="226" t="s">
        <v>133</v>
      </c>
      <c r="E162" s="227" t="s">
        <v>19</v>
      </c>
      <c r="F162" s="228" t="s">
        <v>754</v>
      </c>
      <c r="G162" s="225"/>
      <c r="H162" s="229">
        <v>197.55000000000001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133</v>
      </c>
      <c r="AU162" s="235" t="s">
        <v>83</v>
      </c>
      <c r="AV162" s="13" t="s">
        <v>83</v>
      </c>
      <c r="AW162" s="13" t="s">
        <v>35</v>
      </c>
      <c r="AX162" s="13" t="s">
        <v>73</v>
      </c>
      <c r="AY162" s="235" t="s">
        <v>122</v>
      </c>
    </row>
    <row r="163" s="13" customFormat="1">
      <c r="A163" s="13"/>
      <c r="B163" s="224"/>
      <c r="C163" s="225"/>
      <c r="D163" s="226" t="s">
        <v>133</v>
      </c>
      <c r="E163" s="227" t="s">
        <v>19</v>
      </c>
      <c r="F163" s="228" t="s">
        <v>755</v>
      </c>
      <c r="G163" s="225"/>
      <c r="H163" s="229">
        <v>19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133</v>
      </c>
      <c r="AU163" s="235" t="s">
        <v>83</v>
      </c>
      <c r="AV163" s="13" t="s">
        <v>83</v>
      </c>
      <c r="AW163" s="13" t="s">
        <v>35</v>
      </c>
      <c r="AX163" s="13" t="s">
        <v>73</v>
      </c>
      <c r="AY163" s="235" t="s">
        <v>122</v>
      </c>
    </row>
    <row r="164" s="13" customFormat="1">
      <c r="A164" s="13"/>
      <c r="B164" s="224"/>
      <c r="C164" s="225"/>
      <c r="D164" s="226" t="s">
        <v>133</v>
      </c>
      <c r="E164" s="227" t="s">
        <v>19</v>
      </c>
      <c r="F164" s="228" t="s">
        <v>756</v>
      </c>
      <c r="G164" s="225"/>
      <c r="H164" s="229">
        <v>4.5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133</v>
      </c>
      <c r="AU164" s="235" t="s">
        <v>83</v>
      </c>
      <c r="AV164" s="13" t="s">
        <v>83</v>
      </c>
      <c r="AW164" s="13" t="s">
        <v>35</v>
      </c>
      <c r="AX164" s="13" t="s">
        <v>73</v>
      </c>
      <c r="AY164" s="235" t="s">
        <v>122</v>
      </c>
    </row>
    <row r="165" s="15" customFormat="1">
      <c r="A165" s="15"/>
      <c r="B165" s="246"/>
      <c r="C165" s="247"/>
      <c r="D165" s="226" t="s">
        <v>133</v>
      </c>
      <c r="E165" s="248" t="s">
        <v>19</v>
      </c>
      <c r="F165" s="249" t="s">
        <v>164</v>
      </c>
      <c r="G165" s="247"/>
      <c r="H165" s="250">
        <v>460.54000000000002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133</v>
      </c>
      <c r="AU165" s="256" t="s">
        <v>83</v>
      </c>
      <c r="AV165" s="15" t="s">
        <v>129</v>
      </c>
      <c r="AW165" s="15" t="s">
        <v>35</v>
      </c>
      <c r="AX165" s="15" t="s">
        <v>81</v>
      </c>
      <c r="AY165" s="256" t="s">
        <v>122</v>
      </c>
    </row>
    <row r="166" s="2" customFormat="1" ht="24.15" customHeight="1">
      <c r="A166" s="40"/>
      <c r="B166" s="41"/>
      <c r="C166" s="206" t="s">
        <v>8</v>
      </c>
      <c r="D166" s="206" t="s">
        <v>124</v>
      </c>
      <c r="E166" s="207" t="s">
        <v>255</v>
      </c>
      <c r="F166" s="208" t="s">
        <v>256</v>
      </c>
      <c r="G166" s="209" t="s">
        <v>257</v>
      </c>
      <c r="H166" s="210">
        <v>921.08000000000004</v>
      </c>
      <c r="I166" s="211"/>
      <c r="J166" s="212">
        <f>ROUND(I166*H166,2)</f>
        <v>0</v>
      </c>
      <c r="K166" s="208" t="s">
        <v>128</v>
      </c>
      <c r="L166" s="46"/>
      <c r="M166" s="213" t="s">
        <v>19</v>
      </c>
      <c r="N166" s="214" t="s">
        <v>44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129</v>
      </c>
      <c r="AT166" s="217" t="s">
        <v>124</v>
      </c>
      <c r="AU166" s="217" t="s">
        <v>83</v>
      </c>
      <c r="AY166" s="19" t="s">
        <v>122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81</v>
      </c>
      <c r="BK166" s="218">
        <f>ROUND(I166*H166,2)</f>
        <v>0</v>
      </c>
      <c r="BL166" s="19" t="s">
        <v>129</v>
      </c>
      <c r="BM166" s="217" t="s">
        <v>763</v>
      </c>
    </row>
    <row r="167" s="2" customFormat="1">
      <c r="A167" s="40"/>
      <c r="B167" s="41"/>
      <c r="C167" s="42"/>
      <c r="D167" s="219" t="s">
        <v>131</v>
      </c>
      <c r="E167" s="42"/>
      <c r="F167" s="220" t="s">
        <v>259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131</v>
      </c>
      <c r="AU167" s="19" t="s">
        <v>83</v>
      </c>
    </row>
    <row r="168" s="13" customFormat="1">
      <c r="A168" s="13"/>
      <c r="B168" s="224"/>
      <c r="C168" s="225"/>
      <c r="D168" s="226" t="s">
        <v>133</v>
      </c>
      <c r="E168" s="227" t="s">
        <v>19</v>
      </c>
      <c r="F168" s="228" t="s">
        <v>764</v>
      </c>
      <c r="G168" s="225"/>
      <c r="H168" s="229">
        <v>478.98000000000002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133</v>
      </c>
      <c r="AU168" s="235" t="s">
        <v>83</v>
      </c>
      <c r="AV168" s="13" t="s">
        <v>83</v>
      </c>
      <c r="AW168" s="13" t="s">
        <v>35</v>
      </c>
      <c r="AX168" s="13" t="s">
        <v>73</v>
      </c>
      <c r="AY168" s="235" t="s">
        <v>122</v>
      </c>
    </row>
    <row r="169" s="13" customFormat="1">
      <c r="A169" s="13"/>
      <c r="B169" s="224"/>
      <c r="C169" s="225"/>
      <c r="D169" s="226" t="s">
        <v>133</v>
      </c>
      <c r="E169" s="227" t="s">
        <v>19</v>
      </c>
      <c r="F169" s="228" t="s">
        <v>765</v>
      </c>
      <c r="G169" s="225"/>
      <c r="H169" s="229">
        <v>395.10000000000002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133</v>
      </c>
      <c r="AU169" s="235" t="s">
        <v>83</v>
      </c>
      <c r="AV169" s="13" t="s">
        <v>83</v>
      </c>
      <c r="AW169" s="13" t="s">
        <v>35</v>
      </c>
      <c r="AX169" s="13" t="s">
        <v>73</v>
      </c>
      <c r="AY169" s="235" t="s">
        <v>122</v>
      </c>
    </row>
    <row r="170" s="13" customFormat="1">
      <c r="A170" s="13"/>
      <c r="B170" s="224"/>
      <c r="C170" s="225"/>
      <c r="D170" s="226" t="s">
        <v>133</v>
      </c>
      <c r="E170" s="227" t="s">
        <v>19</v>
      </c>
      <c r="F170" s="228" t="s">
        <v>766</v>
      </c>
      <c r="G170" s="225"/>
      <c r="H170" s="229">
        <v>38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133</v>
      </c>
      <c r="AU170" s="235" t="s">
        <v>83</v>
      </c>
      <c r="AV170" s="13" t="s">
        <v>83</v>
      </c>
      <c r="AW170" s="13" t="s">
        <v>35</v>
      </c>
      <c r="AX170" s="13" t="s">
        <v>73</v>
      </c>
      <c r="AY170" s="235" t="s">
        <v>122</v>
      </c>
    </row>
    <row r="171" s="13" customFormat="1">
      <c r="A171" s="13"/>
      <c r="B171" s="224"/>
      <c r="C171" s="225"/>
      <c r="D171" s="226" t="s">
        <v>133</v>
      </c>
      <c r="E171" s="227" t="s">
        <v>19</v>
      </c>
      <c r="F171" s="228" t="s">
        <v>767</v>
      </c>
      <c r="G171" s="225"/>
      <c r="H171" s="229">
        <v>9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133</v>
      </c>
      <c r="AU171" s="235" t="s">
        <v>83</v>
      </c>
      <c r="AV171" s="13" t="s">
        <v>83</v>
      </c>
      <c r="AW171" s="13" t="s">
        <v>35</v>
      </c>
      <c r="AX171" s="13" t="s">
        <v>73</v>
      </c>
      <c r="AY171" s="235" t="s">
        <v>122</v>
      </c>
    </row>
    <row r="172" s="15" customFormat="1">
      <c r="A172" s="15"/>
      <c r="B172" s="246"/>
      <c r="C172" s="247"/>
      <c r="D172" s="226" t="s">
        <v>133</v>
      </c>
      <c r="E172" s="248" t="s">
        <v>19</v>
      </c>
      <c r="F172" s="249" t="s">
        <v>164</v>
      </c>
      <c r="G172" s="247"/>
      <c r="H172" s="250">
        <v>921.08000000000004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133</v>
      </c>
      <c r="AU172" s="256" t="s">
        <v>83</v>
      </c>
      <c r="AV172" s="15" t="s">
        <v>129</v>
      </c>
      <c r="AW172" s="15" t="s">
        <v>35</v>
      </c>
      <c r="AX172" s="15" t="s">
        <v>81</v>
      </c>
      <c r="AY172" s="256" t="s">
        <v>122</v>
      </c>
    </row>
    <row r="173" s="2" customFormat="1" ht="37.8" customHeight="1">
      <c r="A173" s="40"/>
      <c r="B173" s="41"/>
      <c r="C173" s="206" t="s">
        <v>230</v>
      </c>
      <c r="D173" s="206" t="s">
        <v>124</v>
      </c>
      <c r="E173" s="207" t="s">
        <v>265</v>
      </c>
      <c r="F173" s="208" t="s">
        <v>266</v>
      </c>
      <c r="G173" s="209" t="s">
        <v>193</v>
      </c>
      <c r="H173" s="210">
        <v>18.677</v>
      </c>
      <c r="I173" s="211"/>
      <c r="J173" s="212">
        <f>ROUND(I173*H173,2)</f>
        <v>0</v>
      </c>
      <c r="K173" s="208" t="s">
        <v>128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129</v>
      </c>
      <c r="AT173" s="217" t="s">
        <v>124</v>
      </c>
      <c r="AU173" s="217" t="s">
        <v>83</v>
      </c>
      <c r="AY173" s="19" t="s">
        <v>122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81</v>
      </c>
      <c r="BK173" s="218">
        <f>ROUND(I173*H173,2)</f>
        <v>0</v>
      </c>
      <c r="BL173" s="19" t="s">
        <v>129</v>
      </c>
      <c r="BM173" s="217" t="s">
        <v>768</v>
      </c>
    </row>
    <row r="174" s="2" customFormat="1">
      <c r="A174" s="40"/>
      <c r="B174" s="41"/>
      <c r="C174" s="42"/>
      <c r="D174" s="219" t="s">
        <v>131</v>
      </c>
      <c r="E174" s="42"/>
      <c r="F174" s="220" t="s">
        <v>268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131</v>
      </c>
      <c r="AU174" s="19" t="s">
        <v>83</v>
      </c>
    </row>
    <row r="175" s="14" customFormat="1">
      <c r="A175" s="14"/>
      <c r="B175" s="236"/>
      <c r="C175" s="237"/>
      <c r="D175" s="226" t="s">
        <v>133</v>
      </c>
      <c r="E175" s="238" t="s">
        <v>19</v>
      </c>
      <c r="F175" s="239" t="s">
        <v>139</v>
      </c>
      <c r="G175" s="237"/>
      <c r="H175" s="238" t="s">
        <v>19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133</v>
      </c>
      <c r="AU175" s="245" t="s">
        <v>83</v>
      </c>
      <c r="AV175" s="14" t="s">
        <v>81</v>
      </c>
      <c r="AW175" s="14" t="s">
        <v>35</v>
      </c>
      <c r="AX175" s="14" t="s">
        <v>73</v>
      </c>
      <c r="AY175" s="245" t="s">
        <v>122</v>
      </c>
    </row>
    <row r="176" s="13" customFormat="1">
      <c r="A176" s="13"/>
      <c r="B176" s="224"/>
      <c r="C176" s="225"/>
      <c r="D176" s="226" t="s">
        <v>133</v>
      </c>
      <c r="E176" s="227" t="s">
        <v>19</v>
      </c>
      <c r="F176" s="228" t="s">
        <v>769</v>
      </c>
      <c r="G176" s="225"/>
      <c r="H176" s="229">
        <v>18.677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133</v>
      </c>
      <c r="AU176" s="235" t="s">
        <v>83</v>
      </c>
      <c r="AV176" s="13" t="s">
        <v>83</v>
      </c>
      <c r="AW176" s="13" t="s">
        <v>35</v>
      </c>
      <c r="AX176" s="13" t="s">
        <v>81</v>
      </c>
      <c r="AY176" s="235" t="s">
        <v>122</v>
      </c>
    </row>
    <row r="177" s="2" customFormat="1" ht="16.5" customHeight="1">
      <c r="A177" s="40"/>
      <c r="B177" s="41"/>
      <c r="C177" s="268" t="s">
        <v>239</v>
      </c>
      <c r="D177" s="268" t="s">
        <v>270</v>
      </c>
      <c r="E177" s="269" t="s">
        <v>271</v>
      </c>
      <c r="F177" s="270" t="s">
        <v>272</v>
      </c>
      <c r="G177" s="271" t="s">
        <v>257</v>
      </c>
      <c r="H177" s="272">
        <v>40.692999999999998</v>
      </c>
      <c r="I177" s="273"/>
      <c r="J177" s="274">
        <f>ROUND(I177*H177,2)</f>
        <v>0</v>
      </c>
      <c r="K177" s="270" t="s">
        <v>128</v>
      </c>
      <c r="L177" s="275"/>
      <c r="M177" s="276" t="s">
        <v>19</v>
      </c>
      <c r="N177" s="277" t="s">
        <v>44</v>
      </c>
      <c r="O177" s="86"/>
      <c r="P177" s="215">
        <f>O177*H177</f>
        <v>0</v>
      </c>
      <c r="Q177" s="215">
        <v>1</v>
      </c>
      <c r="R177" s="215">
        <f>Q177*H177</f>
        <v>40.692999999999998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171</v>
      </c>
      <c r="AT177" s="217" t="s">
        <v>270</v>
      </c>
      <c r="AU177" s="217" t="s">
        <v>83</v>
      </c>
      <c r="AY177" s="19" t="s">
        <v>122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129</v>
      </c>
      <c r="BM177" s="217" t="s">
        <v>770</v>
      </c>
    </row>
    <row r="178" s="14" customFormat="1">
      <c r="A178" s="14"/>
      <c r="B178" s="236"/>
      <c r="C178" s="237"/>
      <c r="D178" s="226" t="s">
        <v>133</v>
      </c>
      <c r="E178" s="238" t="s">
        <v>19</v>
      </c>
      <c r="F178" s="239" t="s">
        <v>139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133</v>
      </c>
      <c r="AU178" s="245" t="s">
        <v>83</v>
      </c>
      <c r="AV178" s="14" t="s">
        <v>81</v>
      </c>
      <c r="AW178" s="14" t="s">
        <v>35</v>
      </c>
      <c r="AX178" s="14" t="s">
        <v>73</v>
      </c>
      <c r="AY178" s="245" t="s">
        <v>122</v>
      </c>
    </row>
    <row r="179" s="13" customFormat="1">
      <c r="A179" s="13"/>
      <c r="B179" s="224"/>
      <c r="C179" s="225"/>
      <c r="D179" s="226" t="s">
        <v>133</v>
      </c>
      <c r="E179" s="227" t="s">
        <v>19</v>
      </c>
      <c r="F179" s="228" t="s">
        <v>771</v>
      </c>
      <c r="G179" s="225"/>
      <c r="H179" s="229">
        <v>33.619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133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122</v>
      </c>
    </row>
    <row r="180" s="13" customFormat="1">
      <c r="A180" s="13"/>
      <c r="B180" s="224"/>
      <c r="C180" s="225"/>
      <c r="D180" s="226" t="s">
        <v>133</v>
      </c>
      <c r="E180" s="227" t="s">
        <v>19</v>
      </c>
      <c r="F180" s="228" t="s">
        <v>772</v>
      </c>
      <c r="G180" s="225"/>
      <c r="H180" s="229">
        <v>7.0739999999999998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133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122</v>
      </c>
    </row>
    <row r="181" s="15" customFormat="1">
      <c r="A181" s="15"/>
      <c r="B181" s="246"/>
      <c r="C181" s="247"/>
      <c r="D181" s="226" t="s">
        <v>133</v>
      </c>
      <c r="E181" s="248" t="s">
        <v>19</v>
      </c>
      <c r="F181" s="249" t="s">
        <v>164</v>
      </c>
      <c r="G181" s="247"/>
      <c r="H181" s="250">
        <v>40.692999999999998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133</v>
      </c>
      <c r="AU181" s="256" t="s">
        <v>83</v>
      </c>
      <c r="AV181" s="15" t="s">
        <v>129</v>
      </c>
      <c r="AW181" s="15" t="s">
        <v>35</v>
      </c>
      <c r="AX181" s="15" t="s">
        <v>81</v>
      </c>
      <c r="AY181" s="256" t="s">
        <v>122</v>
      </c>
    </row>
    <row r="182" s="2" customFormat="1" ht="37.8" customHeight="1">
      <c r="A182" s="40"/>
      <c r="B182" s="41"/>
      <c r="C182" s="206" t="s">
        <v>249</v>
      </c>
      <c r="D182" s="206" t="s">
        <v>124</v>
      </c>
      <c r="E182" s="207" t="s">
        <v>278</v>
      </c>
      <c r="F182" s="208" t="s">
        <v>279</v>
      </c>
      <c r="G182" s="209" t="s">
        <v>193</v>
      </c>
      <c r="H182" s="210">
        <v>3.9300000000000002</v>
      </c>
      <c r="I182" s="211"/>
      <c r="J182" s="212">
        <f>ROUND(I182*H182,2)</f>
        <v>0</v>
      </c>
      <c r="K182" s="208" t="s">
        <v>128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129</v>
      </c>
      <c r="AT182" s="217" t="s">
        <v>124</v>
      </c>
      <c r="AU182" s="217" t="s">
        <v>83</v>
      </c>
      <c r="AY182" s="19" t="s">
        <v>122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129</v>
      </c>
      <c r="BM182" s="217" t="s">
        <v>773</v>
      </c>
    </row>
    <row r="183" s="2" customFormat="1">
      <c r="A183" s="40"/>
      <c r="B183" s="41"/>
      <c r="C183" s="42"/>
      <c r="D183" s="219" t="s">
        <v>131</v>
      </c>
      <c r="E183" s="42"/>
      <c r="F183" s="220" t="s">
        <v>281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131</v>
      </c>
      <c r="AU183" s="19" t="s">
        <v>83</v>
      </c>
    </row>
    <row r="184" s="13" customFormat="1">
      <c r="A184" s="13"/>
      <c r="B184" s="224"/>
      <c r="C184" s="225"/>
      <c r="D184" s="226" t="s">
        <v>133</v>
      </c>
      <c r="E184" s="227" t="s">
        <v>19</v>
      </c>
      <c r="F184" s="228" t="s">
        <v>774</v>
      </c>
      <c r="G184" s="225"/>
      <c r="H184" s="229">
        <v>3.9300000000000002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133</v>
      </c>
      <c r="AU184" s="235" t="s">
        <v>83</v>
      </c>
      <c r="AV184" s="13" t="s">
        <v>83</v>
      </c>
      <c r="AW184" s="13" t="s">
        <v>35</v>
      </c>
      <c r="AX184" s="13" t="s">
        <v>81</v>
      </c>
      <c r="AY184" s="235" t="s">
        <v>122</v>
      </c>
    </row>
    <row r="185" s="2" customFormat="1" ht="24.15" customHeight="1">
      <c r="A185" s="40"/>
      <c r="B185" s="41"/>
      <c r="C185" s="206" t="s">
        <v>254</v>
      </c>
      <c r="D185" s="206" t="s">
        <v>124</v>
      </c>
      <c r="E185" s="207" t="s">
        <v>285</v>
      </c>
      <c r="F185" s="208" t="s">
        <v>286</v>
      </c>
      <c r="G185" s="209" t="s">
        <v>127</v>
      </c>
      <c r="H185" s="210">
        <v>50</v>
      </c>
      <c r="I185" s="211"/>
      <c r="J185" s="212">
        <f>ROUND(I185*H185,2)</f>
        <v>0</v>
      </c>
      <c r="K185" s="208" t="s">
        <v>128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129</v>
      </c>
      <c r="AT185" s="217" t="s">
        <v>124</v>
      </c>
      <c r="AU185" s="217" t="s">
        <v>83</v>
      </c>
      <c r="AY185" s="19" t="s">
        <v>122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129</v>
      </c>
      <c r="BM185" s="217" t="s">
        <v>775</v>
      </c>
    </row>
    <row r="186" s="2" customFormat="1">
      <c r="A186" s="40"/>
      <c r="B186" s="41"/>
      <c r="C186" s="42"/>
      <c r="D186" s="219" t="s">
        <v>131</v>
      </c>
      <c r="E186" s="42"/>
      <c r="F186" s="220" t="s">
        <v>288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131</v>
      </c>
      <c r="AU186" s="19" t="s">
        <v>83</v>
      </c>
    </row>
    <row r="187" s="14" customFormat="1">
      <c r="A187" s="14"/>
      <c r="B187" s="236"/>
      <c r="C187" s="237"/>
      <c r="D187" s="226" t="s">
        <v>133</v>
      </c>
      <c r="E187" s="238" t="s">
        <v>19</v>
      </c>
      <c r="F187" s="239" t="s">
        <v>139</v>
      </c>
      <c r="G187" s="237"/>
      <c r="H187" s="238" t="s">
        <v>19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133</v>
      </c>
      <c r="AU187" s="245" t="s">
        <v>83</v>
      </c>
      <c r="AV187" s="14" t="s">
        <v>81</v>
      </c>
      <c r="AW187" s="14" t="s">
        <v>35</v>
      </c>
      <c r="AX187" s="14" t="s">
        <v>73</v>
      </c>
      <c r="AY187" s="245" t="s">
        <v>122</v>
      </c>
    </row>
    <row r="188" s="13" customFormat="1">
      <c r="A188" s="13"/>
      <c r="B188" s="224"/>
      <c r="C188" s="225"/>
      <c r="D188" s="226" t="s">
        <v>133</v>
      </c>
      <c r="E188" s="227" t="s">
        <v>19</v>
      </c>
      <c r="F188" s="228" t="s">
        <v>776</v>
      </c>
      <c r="G188" s="225"/>
      <c r="H188" s="229">
        <v>50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133</v>
      </c>
      <c r="AU188" s="235" t="s">
        <v>83</v>
      </c>
      <c r="AV188" s="13" t="s">
        <v>83</v>
      </c>
      <c r="AW188" s="13" t="s">
        <v>35</v>
      </c>
      <c r="AX188" s="13" t="s">
        <v>81</v>
      </c>
      <c r="AY188" s="235" t="s">
        <v>122</v>
      </c>
    </row>
    <row r="189" s="2" customFormat="1" ht="16.5" customHeight="1">
      <c r="A189" s="40"/>
      <c r="B189" s="41"/>
      <c r="C189" s="268" t="s">
        <v>264</v>
      </c>
      <c r="D189" s="268" t="s">
        <v>270</v>
      </c>
      <c r="E189" s="269" t="s">
        <v>291</v>
      </c>
      <c r="F189" s="270" t="s">
        <v>292</v>
      </c>
      <c r="G189" s="271" t="s">
        <v>257</v>
      </c>
      <c r="H189" s="272">
        <v>9</v>
      </c>
      <c r="I189" s="273"/>
      <c r="J189" s="274">
        <f>ROUND(I189*H189,2)</f>
        <v>0</v>
      </c>
      <c r="K189" s="270" t="s">
        <v>128</v>
      </c>
      <c r="L189" s="275"/>
      <c r="M189" s="276" t="s">
        <v>19</v>
      </c>
      <c r="N189" s="277" t="s">
        <v>44</v>
      </c>
      <c r="O189" s="86"/>
      <c r="P189" s="215">
        <f>O189*H189</f>
        <v>0</v>
      </c>
      <c r="Q189" s="215">
        <v>1</v>
      </c>
      <c r="R189" s="215">
        <f>Q189*H189</f>
        <v>9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171</v>
      </c>
      <c r="AT189" s="217" t="s">
        <v>270</v>
      </c>
      <c r="AU189" s="217" t="s">
        <v>83</v>
      </c>
      <c r="AY189" s="19" t="s">
        <v>122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129</v>
      </c>
      <c r="BM189" s="217" t="s">
        <v>777</v>
      </c>
    </row>
    <row r="190" s="13" customFormat="1">
      <c r="A190" s="13"/>
      <c r="B190" s="224"/>
      <c r="C190" s="225"/>
      <c r="D190" s="226" t="s">
        <v>133</v>
      </c>
      <c r="E190" s="227" t="s">
        <v>19</v>
      </c>
      <c r="F190" s="228" t="s">
        <v>778</v>
      </c>
      <c r="G190" s="225"/>
      <c r="H190" s="229">
        <v>9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133</v>
      </c>
      <c r="AU190" s="235" t="s">
        <v>83</v>
      </c>
      <c r="AV190" s="13" t="s">
        <v>83</v>
      </c>
      <c r="AW190" s="13" t="s">
        <v>35</v>
      </c>
      <c r="AX190" s="13" t="s">
        <v>81</v>
      </c>
      <c r="AY190" s="235" t="s">
        <v>122</v>
      </c>
    </row>
    <row r="191" s="2" customFormat="1" ht="24.15" customHeight="1">
      <c r="A191" s="40"/>
      <c r="B191" s="41"/>
      <c r="C191" s="206" t="s">
        <v>7</v>
      </c>
      <c r="D191" s="206" t="s">
        <v>124</v>
      </c>
      <c r="E191" s="207" t="s">
        <v>296</v>
      </c>
      <c r="F191" s="208" t="s">
        <v>297</v>
      </c>
      <c r="G191" s="209" t="s">
        <v>127</v>
      </c>
      <c r="H191" s="210">
        <v>50</v>
      </c>
      <c r="I191" s="211"/>
      <c r="J191" s="212">
        <f>ROUND(I191*H191,2)</f>
        <v>0</v>
      </c>
      <c r="K191" s="208" t="s">
        <v>128</v>
      </c>
      <c r="L191" s="46"/>
      <c r="M191" s="213" t="s">
        <v>19</v>
      </c>
      <c r="N191" s="214" t="s">
        <v>44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129</v>
      </c>
      <c r="AT191" s="217" t="s">
        <v>124</v>
      </c>
      <c r="AU191" s="217" t="s">
        <v>83</v>
      </c>
      <c r="AY191" s="19" t="s">
        <v>122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81</v>
      </c>
      <c r="BK191" s="218">
        <f>ROUND(I191*H191,2)</f>
        <v>0</v>
      </c>
      <c r="BL191" s="19" t="s">
        <v>129</v>
      </c>
      <c r="BM191" s="217" t="s">
        <v>779</v>
      </c>
    </row>
    <row r="192" s="2" customFormat="1">
      <c r="A192" s="40"/>
      <c r="B192" s="41"/>
      <c r="C192" s="42"/>
      <c r="D192" s="219" t="s">
        <v>131</v>
      </c>
      <c r="E192" s="42"/>
      <c r="F192" s="220" t="s">
        <v>299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131</v>
      </c>
      <c r="AU192" s="19" t="s">
        <v>83</v>
      </c>
    </row>
    <row r="193" s="14" customFormat="1">
      <c r="A193" s="14"/>
      <c r="B193" s="236"/>
      <c r="C193" s="237"/>
      <c r="D193" s="226" t="s">
        <v>133</v>
      </c>
      <c r="E193" s="238" t="s">
        <v>19</v>
      </c>
      <c r="F193" s="239" t="s">
        <v>139</v>
      </c>
      <c r="G193" s="237"/>
      <c r="H193" s="238" t="s">
        <v>19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133</v>
      </c>
      <c r="AU193" s="245" t="s">
        <v>83</v>
      </c>
      <c r="AV193" s="14" t="s">
        <v>81</v>
      </c>
      <c r="AW193" s="14" t="s">
        <v>35</v>
      </c>
      <c r="AX193" s="14" t="s">
        <v>73</v>
      </c>
      <c r="AY193" s="245" t="s">
        <v>122</v>
      </c>
    </row>
    <row r="194" s="13" customFormat="1">
      <c r="A194" s="13"/>
      <c r="B194" s="224"/>
      <c r="C194" s="225"/>
      <c r="D194" s="226" t="s">
        <v>133</v>
      </c>
      <c r="E194" s="227" t="s">
        <v>19</v>
      </c>
      <c r="F194" s="228" t="s">
        <v>780</v>
      </c>
      <c r="G194" s="225"/>
      <c r="H194" s="229">
        <v>50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133</v>
      </c>
      <c r="AU194" s="235" t="s">
        <v>83</v>
      </c>
      <c r="AV194" s="13" t="s">
        <v>83</v>
      </c>
      <c r="AW194" s="13" t="s">
        <v>35</v>
      </c>
      <c r="AX194" s="13" t="s">
        <v>81</v>
      </c>
      <c r="AY194" s="235" t="s">
        <v>122</v>
      </c>
    </row>
    <row r="195" s="2" customFormat="1" ht="16.5" customHeight="1">
      <c r="A195" s="40"/>
      <c r="B195" s="41"/>
      <c r="C195" s="268" t="s">
        <v>277</v>
      </c>
      <c r="D195" s="268" t="s">
        <v>270</v>
      </c>
      <c r="E195" s="269" t="s">
        <v>302</v>
      </c>
      <c r="F195" s="270" t="s">
        <v>303</v>
      </c>
      <c r="G195" s="271" t="s">
        <v>304</v>
      </c>
      <c r="H195" s="272">
        <v>1.2</v>
      </c>
      <c r="I195" s="273"/>
      <c r="J195" s="274">
        <f>ROUND(I195*H195,2)</f>
        <v>0</v>
      </c>
      <c r="K195" s="270" t="s">
        <v>128</v>
      </c>
      <c r="L195" s="275"/>
      <c r="M195" s="276" t="s">
        <v>19</v>
      </c>
      <c r="N195" s="277" t="s">
        <v>44</v>
      </c>
      <c r="O195" s="86"/>
      <c r="P195" s="215">
        <f>O195*H195</f>
        <v>0</v>
      </c>
      <c r="Q195" s="215">
        <v>0.001</v>
      </c>
      <c r="R195" s="215">
        <f>Q195*H195</f>
        <v>0.0011999999999999999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171</v>
      </c>
      <c r="AT195" s="217" t="s">
        <v>270</v>
      </c>
      <c r="AU195" s="217" t="s">
        <v>83</v>
      </c>
      <c r="AY195" s="19" t="s">
        <v>122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81</v>
      </c>
      <c r="BK195" s="218">
        <f>ROUND(I195*H195,2)</f>
        <v>0</v>
      </c>
      <c r="BL195" s="19" t="s">
        <v>129</v>
      </c>
      <c r="BM195" s="217" t="s">
        <v>781</v>
      </c>
    </row>
    <row r="196" s="13" customFormat="1">
      <c r="A196" s="13"/>
      <c r="B196" s="224"/>
      <c r="C196" s="225"/>
      <c r="D196" s="226" t="s">
        <v>133</v>
      </c>
      <c r="E196" s="227" t="s">
        <v>19</v>
      </c>
      <c r="F196" s="228" t="s">
        <v>782</v>
      </c>
      <c r="G196" s="225"/>
      <c r="H196" s="229">
        <v>1.2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133</v>
      </c>
      <c r="AU196" s="235" t="s">
        <v>83</v>
      </c>
      <c r="AV196" s="13" t="s">
        <v>83</v>
      </c>
      <c r="AW196" s="13" t="s">
        <v>35</v>
      </c>
      <c r="AX196" s="13" t="s">
        <v>81</v>
      </c>
      <c r="AY196" s="235" t="s">
        <v>122</v>
      </c>
    </row>
    <row r="197" s="2" customFormat="1" ht="21.75" customHeight="1">
      <c r="A197" s="40"/>
      <c r="B197" s="41"/>
      <c r="C197" s="206" t="s">
        <v>284</v>
      </c>
      <c r="D197" s="206" t="s">
        <v>124</v>
      </c>
      <c r="E197" s="207" t="s">
        <v>308</v>
      </c>
      <c r="F197" s="208" t="s">
        <v>309</v>
      </c>
      <c r="G197" s="209" t="s">
        <v>127</v>
      </c>
      <c r="H197" s="210">
        <v>576</v>
      </c>
      <c r="I197" s="211"/>
      <c r="J197" s="212">
        <f>ROUND(I197*H197,2)</f>
        <v>0</v>
      </c>
      <c r="K197" s="208" t="s">
        <v>128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129</v>
      </c>
      <c r="AT197" s="217" t="s">
        <v>124</v>
      </c>
      <c r="AU197" s="217" t="s">
        <v>83</v>
      </c>
      <c r="AY197" s="19" t="s">
        <v>122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129</v>
      </c>
      <c r="BM197" s="217" t="s">
        <v>783</v>
      </c>
    </row>
    <row r="198" s="2" customFormat="1">
      <c r="A198" s="40"/>
      <c r="B198" s="41"/>
      <c r="C198" s="42"/>
      <c r="D198" s="219" t="s">
        <v>131</v>
      </c>
      <c r="E198" s="42"/>
      <c r="F198" s="220" t="s">
        <v>311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131</v>
      </c>
      <c r="AU198" s="19" t="s">
        <v>83</v>
      </c>
    </row>
    <row r="199" s="14" customFormat="1">
      <c r="A199" s="14"/>
      <c r="B199" s="236"/>
      <c r="C199" s="237"/>
      <c r="D199" s="226" t="s">
        <v>133</v>
      </c>
      <c r="E199" s="238" t="s">
        <v>19</v>
      </c>
      <c r="F199" s="239" t="s">
        <v>139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133</v>
      </c>
      <c r="AU199" s="245" t="s">
        <v>83</v>
      </c>
      <c r="AV199" s="14" t="s">
        <v>81</v>
      </c>
      <c r="AW199" s="14" t="s">
        <v>35</v>
      </c>
      <c r="AX199" s="14" t="s">
        <v>73</v>
      </c>
      <c r="AY199" s="245" t="s">
        <v>122</v>
      </c>
    </row>
    <row r="200" s="13" customFormat="1">
      <c r="A200" s="13"/>
      <c r="B200" s="224"/>
      <c r="C200" s="225"/>
      <c r="D200" s="226" t="s">
        <v>133</v>
      </c>
      <c r="E200" s="227" t="s">
        <v>19</v>
      </c>
      <c r="F200" s="228" t="s">
        <v>784</v>
      </c>
      <c r="G200" s="225"/>
      <c r="H200" s="229">
        <v>8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133</v>
      </c>
      <c r="AU200" s="235" t="s">
        <v>83</v>
      </c>
      <c r="AV200" s="13" t="s">
        <v>83</v>
      </c>
      <c r="AW200" s="13" t="s">
        <v>35</v>
      </c>
      <c r="AX200" s="13" t="s">
        <v>73</v>
      </c>
      <c r="AY200" s="235" t="s">
        <v>122</v>
      </c>
    </row>
    <row r="201" s="13" customFormat="1">
      <c r="A201" s="13"/>
      <c r="B201" s="224"/>
      <c r="C201" s="225"/>
      <c r="D201" s="226" t="s">
        <v>133</v>
      </c>
      <c r="E201" s="227" t="s">
        <v>19</v>
      </c>
      <c r="F201" s="228" t="s">
        <v>785</v>
      </c>
      <c r="G201" s="225"/>
      <c r="H201" s="229">
        <v>125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133</v>
      </c>
      <c r="AU201" s="235" t="s">
        <v>83</v>
      </c>
      <c r="AV201" s="13" t="s">
        <v>83</v>
      </c>
      <c r="AW201" s="13" t="s">
        <v>35</v>
      </c>
      <c r="AX201" s="13" t="s">
        <v>73</v>
      </c>
      <c r="AY201" s="235" t="s">
        <v>122</v>
      </c>
    </row>
    <row r="202" s="13" customFormat="1">
      <c r="A202" s="13"/>
      <c r="B202" s="224"/>
      <c r="C202" s="225"/>
      <c r="D202" s="226" t="s">
        <v>133</v>
      </c>
      <c r="E202" s="227" t="s">
        <v>19</v>
      </c>
      <c r="F202" s="228" t="s">
        <v>786</v>
      </c>
      <c r="G202" s="225"/>
      <c r="H202" s="229">
        <v>443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133</v>
      </c>
      <c r="AU202" s="235" t="s">
        <v>83</v>
      </c>
      <c r="AV202" s="13" t="s">
        <v>83</v>
      </c>
      <c r="AW202" s="13" t="s">
        <v>35</v>
      </c>
      <c r="AX202" s="13" t="s">
        <v>73</v>
      </c>
      <c r="AY202" s="235" t="s">
        <v>122</v>
      </c>
    </row>
    <row r="203" s="15" customFormat="1">
      <c r="A203" s="15"/>
      <c r="B203" s="246"/>
      <c r="C203" s="247"/>
      <c r="D203" s="226" t="s">
        <v>133</v>
      </c>
      <c r="E203" s="248" t="s">
        <v>19</v>
      </c>
      <c r="F203" s="249" t="s">
        <v>164</v>
      </c>
      <c r="G203" s="247"/>
      <c r="H203" s="250">
        <v>576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133</v>
      </c>
      <c r="AU203" s="256" t="s">
        <v>83</v>
      </c>
      <c r="AV203" s="15" t="s">
        <v>129</v>
      </c>
      <c r="AW203" s="15" t="s">
        <v>35</v>
      </c>
      <c r="AX203" s="15" t="s">
        <v>81</v>
      </c>
      <c r="AY203" s="256" t="s">
        <v>122</v>
      </c>
    </row>
    <row r="204" s="12" customFormat="1" ht="22.8" customHeight="1">
      <c r="A204" s="12"/>
      <c r="B204" s="190"/>
      <c r="C204" s="191"/>
      <c r="D204" s="192" t="s">
        <v>72</v>
      </c>
      <c r="E204" s="204" t="s">
        <v>141</v>
      </c>
      <c r="F204" s="204" t="s">
        <v>787</v>
      </c>
      <c r="G204" s="191"/>
      <c r="H204" s="191"/>
      <c r="I204" s="194"/>
      <c r="J204" s="205">
        <f>BK204</f>
        <v>0</v>
      </c>
      <c r="K204" s="191"/>
      <c r="L204" s="196"/>
      <c r="M204" s="197"/>
      <c r="N204" s="198"/>
      <c r="O204" s="198"/>
      <c r="P204" s="199">
        <f>SUM(P205:P209)</f>
        <v>0</v>
      </c>
      <c r="Q204" s="198"/>
      <c r="R204" s="199">
        <f>SUM(R205:R209)</f>
        <v>4.8537719999999993</v>
      </c>
      <c r="S204" s="198"/>
      <c r="T204" s="200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81</v>
      </c>
      <c r="AT204" s="202" t="s">
        <v>72</v>
      </c>
      <c r="AU204" s="202" t="s">
        <v>81</v>
      </c>
      <c r="AY204" s="201" t="s">
        <v>122</v>
      </c>
      <c r="BK204" s="203">
        <f>SUM(BK205:BK209)</f>
        <v>0</v>
      </c>
    </row>
    <row r="205" s="2" customFormat="1" ht="16.5" customHeight="1">
      <c r="A205" s="40"/>
      <c r="B205" s="41"/>
      <c r="C205" s="206" t="s">
        <v>290</v>
      </c>
      <c r="D205" s="206" t="s">
        <v>124</v>
      </c>
      <c r="E205" s="207" t="s">
        <v>788</v>
      </c>
      <c r="F205" s="208" t="s">
        <v>789</v>
      </c>
      <c r="G205" s="209" t="s">
        <v>174</v>
      </c>
      <c r="H205" s="210">
        <v>22</v>
      </c>
      <c r="I205" s="211"/>
      <c r="J205" s="212">
        <f>ROUND(I205*H205,2)</f>
        <v>0</v>
      </c>
      <c r="K205" s="208" t="s">
        <v>128</v>
      </c>
      <c r="L205" s="46"/>
      <c r="M205" s="213" t="s">
        <v>19</v>
      </c>
      <c r="N205" s="214" t="s">
        <v>44</v>
      </c>
      <c r="O205" s="86"/>
      <c r="P205" s="215">
        <f>O205*H205</f>
        <v>0</v>
      </c>
      <c r="Q205" s="215">
        <v>0.12063599999999999</v>
      </c>
      <c r="R205" s="215">
        <f>Q205*H205</f>
        <v>2.6539919999999997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129</v>
      </c>
      <c r="AT205" s="217" t="s">
        <v>124</v>
      </c>
      <c r="AU205" s="217" t="s">
        <v>83</v>
      </c>
      <c r="AY205" s="19" t="s">
        <v>122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81</v>
      </c>
      <c r="BK205" s="218">
        <f>ROUND(I205*H205,2)</f>
        <v>0</v>
      </c>
      <c r="BL205" s="19" t="s">
        <v>129</v>
      </c>
      <c r="BM205" s="217" t="s">
        <v>790</v>
      </c>
    </row>
    <row r="206" s="2" customFormat="1">
      <c r="A206" s="40"/>
      <c r="B206" s="41"/>
      <c r="C206" s="42"/>
      <c r="D206" s="219" t="s">
        <v>131</v>
      </c>
      <c r="E206" s="42"/>
      <c r="F206" s="220" t="s">
        <v>791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131</v>
      </c>
      <c r="AU206" s="19" t="s">
        <v>83</v>
      </c>
    </row>
    <row r="207" s="13" customFormat="1">
      <c r="A207" s="13"/>
      <c r="B207" s="224"/>
      <c r="C207" s="225"/>
      <c r="D207" s="226" t="s">
        <v>133</v>
      </c>
      <c r="E207" s="227" t="s">
        <v>19</v>
      </c>
      <c r="F207" s="228" t="s">
        <v>792</v>
      </c>
      <c r="G207" s="225"/>
      <c r="H207" s="229">
        <v>22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133</v>
      </c>
      <c r="AU207" s="235" t="s">
        <v>83</v>
      </c>
      <c r="AV207" s="13" t="s">
        <v>83</v>
      </c>
      <c r="AW207" s="13" t="s">
        <v>35</v>
      </c>
      <c r="AX207" s="13" t="s">
        <v>81</v>
      </c>
      <c r="AY207" s="235" t="s">
        <v>122</v>
      </c>
    </row>
    <row r="208" s="2" customFormat="1" ht="16.5" customHeight="1">
      <c r="A208" s="40"/>
      <c r="B208" s="41"/>
      <c r="C208" s="268" t="s">
        <v>295</v>
      </c>
      <c r="D208" s="268" t="s">
        <v>270</v>
      </c>
      <c r="E208" s="269" t="s">
        <v>793</v>
      </c>
      <c r="F208" s="270" t="s">
        <v>794</v>
      </c>
      <c r="G208" s="271" t="s">
        <v>144</v>
      </c>
      <c r="H208" s="272">
        <v>199.97999999999999</v>
      </c>
      <c r="I208" s="273"/>
      <c r="J208" s="274">
        <f>ROUND(I208*H208,2)</f>
        <v>0</v>
      </c>
      <c r="K208" s="270" t="s">
        <v>128</v>
      </c>
      <c r="L208" s="275"/>
      <c r="M208" s="276" t="s">
        <v>19</v>
      </c>
      <c r="N208" s="277" t="s">
        <v>44</v>
      </c>
      <c r="O208" s="86"/>
      <c r="P208" s="215">
        <f>O208*H208</f>
        <v>0</v>
      </c>
      <c r="Q208" s="215">
        <v>0.010999999999999999</v>
      </c>
      <c r="R208" s="215">
        <f>Q208*H208</f>
        <v>2.1997799999999996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171</v>
      </c>
      <c r="AT208" s="217" t="s">
        <v>270</v>
      </c>
      <c r="AU208" s="217" t="s">
        <v>83</v>
      </c>
      <c r="AY208" s="19" t="s">
        <v>122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129</v>
      </c>
      <c r="BM208" s="217" t="s">
        <v>795</v>
      </c>
    </row>
    <row r="209" s="13" customFormat="1">
      <c r="A209" s="13"/>
      <c r="B209" s="224"/>
      <c r="C209" s="225"/>
      <c r="D209" s="226" t="s">
        <v>133</v>
      </c>
      <c r="E209" s="225"/>
      <c r="F209" s="228" t="s">
        <v>796</v>
      </c>
      <c r="G209" s="225"/>
      <c r="H209" s="229">
        <v>199.97999999999999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133</v>
      </c>
      <c r="AU209" s="235" t="s">
        <v>83</v>
      </c>
      <c r="AV209" s="13" t="s">
        <v>83</v>
      </c>
      <c r="AW209" s="13" t="s">
        <v>4</v>
      </c>
      <c r="AX209" s="13" t="s">
        <v>81</v>
      </c>
      <c r="AY209" s="235" t="s">
        <v>122</v>
      </c>
    </row>
    <row r="210" s="12" customFormat="1" ht="22.8" customHeight="1">
      <c r="A210" s="12"/>
      <c r="B210" s="190"/>
      <c r="C210" s="191"/>
      <c r="D210" s="192" t="s">
        <v>72</v>
      </c>
      <c r="E210" s="204" t="s">
        <v>129</v>
      </c>
      <c r="F210" s="204" t="s">
        <v>313</v>
      </c>
      <c r="G210" s="191"/>
      <c r="H210" s="191"/>
      <c r="I210" s="194"/>
      <c r="J210" s="205">
        <f>BK210</f>
        <v>0</v>
      </c>
      <c r="K210" s="191"/>
      <c r="L210" s="196"/>
      <c r="M210" s="197"/>
      <c r="N210" s="198"/>
      <c r="O210" s="198"/>
      <c r="P210" s="199">
        <f>SUM(P211:P218)</f>
        <v>0</v>
      </c>
      <c r="Q210" s="198"/>
      <c r="R210" s="199">
        <f>SUM(R211:R218)</f>
        <v>2.25348975</v>
      </c>
      <c r="S210" s="198"/>
      <c r="T210" s="200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1" t="s">
        <v>81</v>
      </c>
      <c r="AT210" s="202" t="s">
        <v>72</v>
      </c>
      <c r="AU210" s="202" t="s">
        <v>81</v>
      </c>
      <c r="AY210" s="201" t="s">
        <v>122</v>
      </c>
      <c r="BK210" s="203">
        <f>SUM(BK211:BK218)</f>
        <v>0</v>
      </c>
    </row>
    <row r="211" s="2" customFormat="1" ht="16.5" customHeight="1">
      <c r="A211" s="40"/>
      <c r="B211" s="41"/>
      <c r="C211" s="206" t="s">
        <v>301</v>
      </c>
      <c r="D211" s="206" t="s">
        <v>124</v>
      </c>
      <c r="E211" s="207" t="s">
        <v>315</v>
      </c>
      <c r="F211" s="208" t="s">
        <v>316</v>
      </c>
      <c r="G211" s="209" t="s">
        <v>193</v>
      </c>
      <c r="H211" s="210">
        <v>0.47499999999999998</v>
      </c>
      <c r="I211" s="211"/>
      <c r="J211" s="212">
        <f>ROUND(I211*H211,2)</f>
        <v>0</v>
      </c>
      <c r="K211" s="208" t="s">
        <v>128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1.8907700000000001</v>
      </c>
      <c r="R211" s="215">
        <f>Q211*H211</f>
        <v>0.89811574999999999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129</v>
      </c>
      <c r="AT211" s="217" t="s">
        <v>124</v>
      </c>
      <c r="AU211" s="217" t="s">
        <v>83</v>
      </c>
      <c r="AY211" s="19" t="s">
        <v>122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81</v>
      </c>
      <c r="BK211" s="218">
        <f>ROUND(I211*H211,2)</f>
        <v>0</v>
      </c>
      <c r="BL211" s="19" t="s">
        <v>129</v>
      </c>
      <c r="BM211" s="217" t="s">
        <v>797</v>
      </c>
    </row>
    <row r="212" s="2" customFormat="1">
      <c r="A212" s="40"/>
      <c r="B212" s="41"/>
      <c r="C212" s="42"/>
      <c r="D212" s="219" t="s">
        <v>131</v>
      </c>
      <c r="E212" s="42"/>
      <c r="F212" s="220" t="s">
        <v>318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131</v>
      </c>
      <c r="AU212" s="19" t="s">
        <v>83</v>
      </c>
    </row>
    <row r="213" s="13" customFormat="1">
      <c r="A213" s="13"/>
      <c r="B213" s="224"/>
      <c r="C213" s="225"/>
      <c r="D213" s="226" t="s">
        <v>133</v>
      </c>
      <c r="E213" s="227" t="s">
        <v>19</v>
      </c>
      <c r="F213" s="228" t="s">
        <v>798</v>
      </c>
      <c r="G213" s="225"/>
      <c r="H213" s="229">
        <v>0.47499999999999998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133</v>
      </c>
      <c r="AU213" s="235" t="s">
        <v>83</v>
      </c>
      <c r="AV213" s="13" t="s">
        <v>83</v>
      </c>
      <c r="AW213" s="13" t="s">
        <v>35</v>
      </c>
      <c r="AX213" s="13" t="s">
        <v>81</v>
      </c>
      <c r="AY213" s="235" t="s">
        <v>122</v>
      </c>
    </row>
    <row r="214" s="2" customFormat="1" ht="16.5" customHeight="1">
      <c r="A214" s="40"/>
      <c r="B214" s="41"/>
      <c r="C214" s="268" t="s">
        <v>307</v>
      </c>
      <c r="D214" s="268" t="s">
        <v>270</v>
      </c>
      <c r="E214" s="269" t="s">
        <v>321</v>
      </c>
      <c r="F214" s="270" t="s">
        <v>322</v>
      </c>
      <c r="G214" s="271" t="s">
        <v>257</v>
      </c>
      <c r="H214" s="272">
        <v>0.85499999999999998</v>
      </c>
      <c r="I214" s="273"/>
      <c r="J214" s="274">
        <f>ROUND(I214*H214,2)</f>
        <v>0</v>
      </c>
      <c r="K214" s="270" t="s">
        <v>128</v>
      </c>
      <c r="L214" s="275"/>
      <c r="M214" s="276" t="s">
        <v>19</v>
      </c>
      <c r="N214" s="277" t="s">
        <v>44</v>
      </c>
      <c r="O214" s="86"/>
      <c r="P214" s="215">
        <f>O214*H214</f>
        <v>0</v>
      </c>
      <c r="Q214" s="215">
        <v>1</v>
      </c>
      <c r="R214" s="215">
        <f>Q214*H214</f>
        <v>0.85499999999999998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171</v>
      </c>
      <c r="AT214" s="217" t="s">
        <v>270</v>
      </c>
      <c r="AU214" s="217" t="s">
        <v>83</v>
      </c>
      <c r="AY214" s="19" t="s">
        <v>122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81</v>
      </c>
      <c r="BK214" s="218">
        <f>ROUND(I214*H214,2)</f>
        <v>0</v>
      </c>
      <c r="BL214" s="19" t="s">
        <v>129</v>
      </c>
      <c r="BM214" s="217" t="s">
        <v>799</v>
      </c>
    </row>
    <row r="215" s="13" customFormat="1">
      <c r="A215" s="13"/>
      <c r="B215" s="224"/>
      <c r="C215" s="225"/>
      <c r="D215" s="226" t="s">
        <v>133</v>
      </c>
      <c r="E215" s="227" t="s">
        <v>19</v>
      </c>
      <c r="F215" s="228" t="s">
        <v>800</v>
      </c>
      <c r="G215" s="225"/>
      <c r="H215" s="229">
        <v>0.85499999999999998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133</v>
      </c>
      <c r="AU215" s="235" t="s">
        <v>83</v>
      </c>
      <c r="AV215" s="13" t="s">
        <v>83</v>
      </c>
      <c r="AW215" s="13" t="s">
        <v>35</v>
      </c>
      <c r="AX215" s="13" t="s">
        <v>81</v>
      </c>
      <c r="AY215" s="235" t="s">
        <v>122</v>
      </c>
    </row>
    <row r="216" s="2" customFormat="1" ht="24.15" customHeight="1">
      <c r="A216" s="40"/>
      <c r="B216" s="41"/>
      <c r="C216" s="206" t="s">
        <v>314</v>
      </c>
      <c r="D216" s="206" t="s">
        <v>124</v>
      </c>
      <c r="E216" s="207" t="s">
        <v>326</v>
      </c>
      <c r="F216" s="208" t="s">
        <v>327</v>
      </c>
      <c r="G216" s="209" t="s">
        <v>193</v>
      </c>
      <c r="H216" s="210">
        <v>0.20000000000000001</v>
      </c>
      <c r="I216" s="211"/>
      <c r="J216" s="212">
        <f>ROUND(I216*H216,2)</f>
        <v>0</v>
      </c>
      <c r="K216" s="208" t="s">
        <v>128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2.5018699999999998</v>
      </c>
      <c r="R216" s="215">
        <f>Q216*H216</f>
        <v>0.50037399999999999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129</v>
      </c>
      <c r="AT216" s="217" t="s">
        <v>124</v>
      </c>
      <c r="AU216" s="217" t="s">
        <v>83</v>
      </c>
      <c r="AY216" s="19" t="s">
        <v>122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81</v>
      </c>
      <c r="BK216" s="218">
        <f>ROUND(I216*H216,2)</f>
        <v>0</v>
      </c>
      <c r="BL216" s="19" t="s">
        <v>129</v>
      </c>
      <c r="BM216" s="217" t="s">
        <v>801</v>
      </c>
    </row>
    <row r="217" s="2" customFormat="1">
      <c r="A217" s="40"/>
      <c r="B217" s="41"/>
      <c r="C217" s="42"/>
      <c r="D217" s="219" t="s">
        <v>131</v>
      </c>
      <c r="E217" s="42"/>
      <c r="F217" s="220" t="s">
        <v>329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131</v>
      </c>
      <c r="AU217" s="19" t="s">
        <v>83</v>
      </c>
    </row>
    <row r="218" s="13" customFormat="1">
      <c r="A218" s="13"/>
      <c r="B218" s="224"/>
      <c r="C218" s="225"/>
      <c r="D218" s="226" t="s">
        <v>133</v>
      </c>
      <c r="E218" s="227" t="s">
        <v>19</v>
      </c>
      <c r="F218" s="228" t="s">
        <v>802</v>
      </c>
      <c r="G218" s="225"/>
      <c r="H218" s="229">
        <v>0.20000000000000001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133</v>
      </c>
      <c r="AU218" s="235" t="s">
        <v>83</v>
      </c>
      <c r="AV218" s="13" t="s">
        <v>83</v>
      </c>
      <c r="AW218" s="13" t="s">
        <v>35</v>
      </c>
      <c r="AX218" s="13" t="s">
        <v>81</v>
      </c>
      <c r="AY218" s="235" t="s">
        <v>122</v>
      </c>
    </row>
    <row r="219" s="12" customFormat="1" ht="22.8" customHeight="1">
      <c r="A219" s="12"/>
      <c r="B219" s="190"/>
      <c r="C219" s="191"/>
      <c r="D219" s="192" t="s">
        <v>72</v>
      </c>
      <c r="E219" s="204" t="s">
        <v>151</v>
      </c>
      <c r="F219" s="204" t="s">
        <v>332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SUM(P220:P289)</f>
        <v>0</v>
      </c>
      <c r="Q219" s="198"/>
      <c r="R219" s="199">
        <f>SUM(R220:R289)</f>
        <v>535.36489999999992</v>
      </c>
      <c r="S219" s="198"/>
      <c r="T219" s="200">
        <f>SUM(T220:T289)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81</v>
      </c>
      <c r="AT219" s="202" t="s">
        <v>72</v>
      </c>
      <c r="AU219" s="202" t="s">
        <v>81</v>
      </c>
      <c r="AY219" s="201" t="s">
        <v>122</v>
      </c>
      <c r="BK219" s="203">
        <f>SUM(BK220:BK289)</f>
        <v>0</v>
      </c>
    </row>
    <row r="220" s="2" customFormat="1" ht="21.75" customHeight="1">
      <c r="A220" s="40"/>
      <c r="B220" s="41"/>
      <c r="C220" s="206" t="s">
        <v>320</v>
      </c>
      <c r="D220" s="206" t="s">
        <v>124</v>
      </c>
      <c r="E220" s="207" t="s">
        <v>334</v>
      </c>
      <c r="F220" s="208" t="s">
        <v>335</v>
      </c>
      <c r="G220" s="209" t="s">
        <v>127</v>
      </c>
      <c r="H220" s="210">
        <v>16</v>
      </c>
      <c r="I220" s="211"/>
      <c r="J220" s="212">
        <f>ROUND(I220*H220,2)</f>
        <v>0</v>
      </c>
      <c r="K220" s="208" t="s">
        <v>128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0.34499999999999997</v>
      </c>
      <c r="R220" s="215">
        <f>Q220*H220</f>
        <v>5.5199999999999996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129</v>
      </c>
      <c r="AT220" s="217" t="s">
        <v>124</v>
      </c>
      <c r="AU220" s="217" t="s">
        <v>83</v>
      </c>
      <c r="AY220" s="19" t="s">
        <v>122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81</v>
      </c>
      <c r="BK220" s="218">
        <f>ROUND(I220*H220,2)</f>
        <v>0</v>
      </c>
      <c r="BL220" s="19" t="s">
        <v>129</v>
      </c>
      <c r="BM220" s="217" t="s">
        <v>803</v>
      </c>
    </row>
    <row r="221" s="2" customFormat="1">
      <c r="A221" s="40"/>
      <c r="B221" s="41"/>
      <c r="C221" s="42"/>
      <c r="D221" s="219" t="s">
        <v>131</v>
      </c>
      <c r="E221" s="42"/>
      <c r="F221" s="220" t="s">
        <v>337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131</v>
      </c>
      <c r="AU221" s="19" t="s">
        <v>83</v>
      </c>
    </row>
    <row r="222" s="14" customFormat="1">
      <c r="A222" s="14"/>
      <c r="B222" s="236"/>
      <c r="C222" s="237"/>
      <c r="D222" s="226" t="s">
        <v>133</v>
      </c>
      <c r="E222" s="238" t="s">
        <v>19</v>
      </c>
      <c r="F222" s="239" t="s">
        <v>338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133</v>
      </c>
      <c r="AU222" s="245" t="s">
        <v>83</v>
      </c>
      <c r="AV222" s="14" t="s">
        <v>81</v>
      </c>
      <c r="AW222" s="14" t="s">
        <v>35</v>
      </c>
      <c r="AX222" s="14" t="s">
        <v>73</v>
      </c>
      <c r="AY222" s="245" t="s">
        <v>122</v>
      </c>
    </row>
    <row r="223" s="13" customFormat="1">
      <c r="A223" s="13"/>
      <c r="B223" s="224"/>
      <c r="C223" s="225"/>
      <c r="D223" s="226" t="s">
        <v>133</v>
      </c>
      <c r="E223" s="227" t="s">
        <v>19</v>
      </c>
      <c r="F223" s="228" t="s">
        <v>804</v>
      </c>
      <c r="G223" s="225"/>
      <c r="H223" s="229">
        <v>8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133</v>
      </c>
      <c r="AU223" s="235" t="s">
        <v>83</v>
      </c>
      <c r="AV223" s="13" t="s">
        <v>83</v>
      </c>
      <c r="AW223" s="13" t="s">
        <v>35</v>
      </c>
      <c r="AX223" s="13" t="s">
        <v>73</v>
      </c>
      <c r="AY223" s="235" t="s">
        <v>122</v>
      </c>
    </row>
    <row r="224" s="13" customFormat="1">
      <c r="A224" s="13"/>
      <c r="B224" s="224"/>
      <c r="C224" s="225"/>
      <c r="D224" s="226" t="s">
        <v>133</v>
      </c>
      <c r="E224" s="227" t="s">
        <v>19</v>
      </c>
      <c r="F224" s="228" t="s">
        <v>805</v>
      </c>
      <c r="G224" s="225"/>
      <c r="H224" s="229">
        <v>8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133</v>
      </c>
      <c r="AU224" s="235" t="s">
        <v>83</v>
      </c>
      <c r="AV224" s="13" t="s">
        <v>83</v>
      </c>
      <c r="AW224" s="13" t="s">
        <v>35</v>
      </c>
      <c r="AX224" s="13" t="s">
        <v>73</v>
      </c>
      <c r="AY224" s="235" t="s">
        <v>122</v>
      </c>
    </row>
    <row r="225" s="16" customFormat="1">
      <c r="A225" s="16"/>
      <c r="B225" s="257"/>
      <c r="C225" s="258"/>
      <c r="D225" s="226" t="s">
        <v>133</v>
      </c>
      <c r="E225" s="259" t="s">
        <v>19</v>
      </c>
      <c r="F225" s="260" t="s">
        <v>206</v>
      </c>
      <c r="G225" s="258"/>
      <c r="H225" s="261">
        <v>16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67" t="s">
        <v>133</v>
      </c>
      <c r="AU225" s="267" t="s">
        <v>83</v>
      </c>
      <c r="AV225" s="16" t="s">
        <v>141</v>
      </c>
      <c r="AW225" s="16" t="s">
        <v>35</v>
      </c>
      <c r="AX225" s="16" t="s">
        <v>73</v>
      </c>
      <c r="AY225" s="267" t="s">
        <v>122</v>
      </c>
    </row>
    <row r="226" s="15" customFormat="1">
      <c r="A226" s="15"/>
      <c r="B226" s="246"/>
      <c r="C226" s="247"/>
      <c r="D226" s="226" t="s">
        <v>133</v>
      </c>
      <c r="E226" s="248" t="s">
        <v>19</v>
      </c>
      <c r="F226" s="249" t="s">
        <v>164</v>
      </c>
      <c r="G226" s="247"/>
      <c r="H226" s="250">
        <v>16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6" t="s">
        <v>133</v>
      </c>
      <c r="AU226" s="256" t="s">
        <v>83</v>
      </c>
      <c r="AV226" s="15" t="s">
        <v>129</v>
      </c>
      <c r="AW226" s="15" t="s">
        <v>35</v>
      </c>
      <c r="AX226" s="15" t="s">
        <v>81</v>
      </c>
      <c r="AY226" s="256" t="s">
        <v>122</v>
      </c>
    </row>
    <row r="227" s="2" customFormat="1" ht="21.75" customHeight="1">
      <c r="A227" s="40"/>
      <c r="B227" s="41"/>
      <c r="C227" s="206" t="s">
        <v>325</v>
      </c>
      <c r="D227" s="206" t="s">
        <v>124</v>
      </c>
      <c r="E227" s="207" t="s">
        <v>344</v>
      </c>
      <c r="F227" s="208" t="s">
        <v>345</v>
      </c>
      <c r="G227" s="209" t="s">
        <v>127</v>
      </c>
      <c r="H227" s="210">
        <v>125</v>
      </c>
      <c r="I227" s="211"/>
      <c r="J227" s="212">
        <f>ROUND(I227*H227,2)</f>
        <v>0</v>
      </c>
      <c r="K227" s="208" t="s">
        <v>19</v>
      </c>
      <c r="L227" s="46"/>
      <c r="M227" s="213" t="s">
        <v>19</v>
      </c>
      <c r="N227" s="214" t="s">
        <v>44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129</v>
      </c>
      <c r="AT227" s="217" t="s">
        <v>124</v>
      </c>
      <c r="AU227" s="217" t="s">
        <v>83</v>
      </c>
      <c r="AY227" s="19" t="s">
        <v>122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81</v>
      </c>
      <c r="BK227" s="218">
        <f>ROUND(I227*H227,2)</f>
        <v>0</v>
      </c>
      <c r="BL227" s="19" t="s">
        <v>129</v>
      </c>
      <c r="BM227" s="217" t="s">
        <v>806</v>
      </c>
    </row>
    <row r="228" s="14" customFormat="1">
      <c r="A228" s="14"/>
      <c r="B228" s="236"/>
      <c r="C228" s="237"/>
      <c r="D228" s="226" t="s">
        <v>133</v>
      </c>
      <c r="E228" s="238" t="s">
        <v>19</v>
      </c>
      <c r="F228" s="239" t="s">
        <v>338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133</v>
      </c>
      <c r="AU228" s="245" t="s">
        <v>83</v>
      </c>
      <c r="AV228" s="14" t="s">
        <v>81</v>
      </c>
      <c r="AW228" s="14" t="s">
        <v>35</v>
      </c>
      <c r="AX228" s="14" t="s">
        <v>73</v>
      </c>
      <c r="AY228" s="245" t="s">
        <v>122</v>
      </c>
    </row>
    <row r="229" s="13" customFormat="1">
      <c r="A229" s="13"/>
      <c r="B229" s="224"/>
      <c r="C229" s="225"/>
      <c r="D229" s="226" t="s">
        <v>133</v>
      </c>
      <c r="E229" s="227" t="s">
        <v>19</v>
      </c>
      <c r="F229" s="228" t="s">
        <v>807</v>
      </c>
      <c r="G229" s="225"/>
      <c r="H229" s="229">
        <v>125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133</v>
      </c>
      <c r="AU229" s="235" t="s">
        <v>83</v>
      </c>
      <c r="AV229" s="13" t="s">
        <v>83</v>
      </c>
      <c r="AW229" s="13" t="s">
        <v>35</v>
      </c>
      <c r="AX229" s="13" t="s">
        <v>73</v>
      </c>
      <c r="AY229" s="235" t="s">
        <v>122</v>
      </c>
    </row>
    <row r="230" s="15" customFormat="1">
      <c r="A230" s="15"/>
      <c r="B230" s="246"/>
      <c r="C230" s="247"/>
      <c r="D230" s="226" t="s">
        <v>133</v>
      </c>
      <c r="E230" s="248" t="s">
        <v>19</v>
      </c>
      <c r="F230" s="249" t="s">
        <v>164</v>
      </c>
      <c r="G230" s="247"/>
      <c r="H230" s="250">
        <v>125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133</v>
      </c>
      <c r="AU230" s="256" t="s">
        <v>83</v>
      </c>
      <c r="AV230" s="15" t="s">
        <v>129</v>
      </c>
      <c r="AW230" s="15" t="s">
        <v>35</v>
      </c>
      <c r="AX230" s="15" t="s">
        <v>81</v>
      </c>
      <c r="AY230" s="256" t="s">
        <v>122</v>
      </c>
    </row>
    <row r="231" s="2" customFormat="1" ht="21.75" customHeight="1">
      <c r="A231" s="40"/>
      <c r="B231" s="41"/>
      <c r="C231" s="206" t="s">
        <v>333</v>
      </c>
      <c r="D231" s="206" t="s">
        <v>124</v>
      </c>
      <c r="E231" s="207" t="s">
        <v>349</v>
      </c>
      <c r="F231" s="208" t="s">
        <v>350</v>
      </c>
      <c r="G231" s="209" t="s">
        <v>127</v>
      </c>
      <c r="H231" s="210">
        <v>1003</v>
      </c>
      <c r="I231" s="211"/>
      <c r="J231" s="212">
        <f>ROUND(I231*H231,2)</f>
        <v>0</v>
      </c>
      <c r="K231" s="208" t="s">
        <v>128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0.46000000000000002</v>
      </c>
      <c r="R231" s="215">
        <f>Q231*H231</f>
        <v>461.38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129</v>
      </c>
      <c r="AT231" s="217" t="s">
        <v>124</v>
      </c>
      <c r="AU231" s="217" t="s">
        <v>83</v>
      </c>
      <c r="AY231" s="19" t="s">
        <v>122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ROUND(I231*H231,2)</f>
        <v>0</v>
      </c>
      <c r="BL231" s="19" t="s">
        <v>129</v>
      </c>
      <c r="BM231" s="217" t="s">
        <v>808</v>
      </c>
    </row>
    <row r="232" s="2" customFormat="1">
      <c r="A232" s="40"/>
      <c r="B232" s="41"/>
      <c r="C232" s="42"/>
      <c r="D232" s="219" t="s">
        <v>131</v>
      </c>
      <c r="E232" s="42"/>
      <c r="F232" s="220" t="s">
        <v>352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131</v>
      </c>
      <c r="AU232" s="19" t="s">
        <v>83</v>
      </c>
    </row>
    <row r="233" s="14" customFormat="1">
      <c r="A233" s="14"/>
      <c r="B233" s="236"/>
      <c r="C233" s="237"/>
      <c r="D233" s="226" t="s">
        <v>133</v>
      </c>
      <c r="E233" s="238" t="s">
        <v>19</v>
      </c>
      <c r="F233" s="239" t="s">
        <v>338</v>
      </c>
      <c r="G233" s="237"/>
      <c r="H233" s="238" t="s">
        <v>19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133</v>
      </c>
      <c r="AU233" s="245" t="s">
        <v>83</v>
      </c>
      <c r="AV233" s="14" t="s">
        <v>81</v>
      </c>
      <c r="AW233" s="14" t="s">
        <v>35</v>
      </c>
      <c r="AX233" s="14" t="s">
        <v>73</v>
      </c>
      <c r="AY233" s="245" t="s">
        <v>122</v>
      </c>
    </row>
    <row r="234" s="13" customFormat="1">
      <c r="A234" s="13"/>
      <c r="B234" s="224"/>
      <c r="C234" s="225"/>
      <c r="D234" s="226" t="s">
        <v>133</v>
      </c>
      <c r="E234" s="227" t="s">
        <v>19</v>
      </c>
      <c r="F234" s="228" t="s">
        <v>809</v>
      </c>
      <c r="G234" s="225"/>
      <c r="H234" s="229">
        <v>117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133</v>
      </c>
      <c r="AU234" s="235" t="s">
        <v>83</v>
      </c>
      <c r="AV234" s="13" t="s">
        <v>83</v>
      </c>
      <c r="AW234" s="13" t="s">
        <v>35</v>
      </c>
      <c r="AX234" s="13" t="s">
        <v>73</v>
      </c>
      <c r="AY234" s="235" t="s">
        <v>122</v>
      </c>
    </row>
    <row r="235" s="16" customFormat="1">
      <c r="A235" s="16"/>
      <c r="B235" s="257"/>
      <c r="C235" s="258"/>
      <c r="D235" s="226" t="s">
        <v>133</v>
      </c>
      <c r="E235" s="259" t="s">
        <v>19</v>
      </c>
      <c r="F235" s="260" t="s">
        <v>206</v>
      </c>
      <c r="G235" s="258"/>
      <c r="H235" s="261">
        <v>117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67" t="s">
        <v>133</v>
      </c>
      <c r="AU235" s="267" t="s">
        <v>83</v>
      </c>
      <c r="AV235" s="16" t="s">
        <v>141</v>
      </c>
      <c r="AW235" s="16" t="s">
        <v>35</v>
      </c>
      <c r="AX235" s="16" t="s">
        <v>73</v>
      </c>
      <c r="AY235" s="267" t="s">
        <v>122</v>
      </c>
    </row>
    <row r="236" s="13" customFormat="1">
      <c r="A236" s="13"/>
      <c r="B236" s="224"/>
      <c r="C236" s="225"/>
      <c r="D236" s="226" t="s">
        <v>133</v>
      </c>
      <c r="E236" s="227" t="s">
        <v>19</v>
      </c>
      <c r="F236" s="228" t="s">
        <v>810</v>
      </c>
      <c r="G236" s="225"/>
      <c r="H236" s="229">
        <v>443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133</v>
      </c>
      <c r="AU236" s="235" t="s">
        <v>83</v>
      </c>
      <c r="AV236" s="13" t="s">
        <v>83</v>
      </c>
      <c r="AW236" s="13" t="s">
        <v>35</v>
      </c>
      <c r="AX236" s="13" t="s">
        <v>73</v>
      </c>
      <c r="AY236" s="235" t="s">
        <v>122</v>
      </c>
    </row>
    <row r="237" s="13" customFormat="1">
      <c r="A237" s="13"/>
      <c r="B237" s="224"/>
      <c r="C237" s="225"/>
      <c r="D237" s="226" t="s">
        <v>133</v>
      </c>
      <c r="E237" s="227" t="s">
        <v>19</v>
      </c>
      <c r="F237" s="228" t="s">
        <v>811</v>
      </c>
      <c r="G237" s="225"/>
      <c r="H237" s="229">
        <v>443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133</v>
      </c>
      <c r="AU237" s="235" t="s">
        <v>83</v>
      </c>
      <c r="AV237" s="13" t="s">
        <v>83</v>
      </c>
      <c r="AW237" s="13" t="s">
        <v>35</v>
      </c>
      <c r="AX237" s="13" t="s">
        <v>73</v>
      </c>
      <c r="AY237" s="235" t="s">
        <v>122</v>
      </c>
    </row>
    <row r="238" s="16" customFormat="1">
      <c r="A238" s="16"/>
      <c r="B238" s="257"/>
      <c r="C238" s="258"/>
      <c r="D238" s="226" t="s">
        <v>133</v>
      </c>
      <c r="E238" s="259" t="s">
        <v>19</v>
      </c>
      <c r="F238" s="260" t="s">
        <v>206</v>
      </c>
      <c r="G238" s="258"/>
      <c r="H238" s="261">
        <v>886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67" t="s">
        <v>133</v>
      </c>
      <c r="AU238" s="267" t="s">
        <v>83</v>
      </c>
      <c r="AV238" s="16" t="s">
        <v>141</v>
      </c>
      <c r="AW238" s="16" t="s">
        <v>35</v>
      </c>
      <c r="AX238" s="16" t="s">
        <v>73</v>
      </c>
      <c r="AY238" s="267" t="s">
        <v>122</v>
      </c>
    </row>
    <row r="239" s="15" customFormat="1">
      <c r="A239" s="15"/>
      <c r="B239" s="246"/>
      <c r="C239" s="247"/>
      <c r="D239" s="226" t="s">
        <v>133</v>
      </c>
      <c r="E239" s="248" t="s">
        <v>19</v>
      </c>
      <c r="F239" s="249" t="s">
        <v>164</v>
      </c>
      <c r="G239" s="247"/>
      <c r="H239" s="250">
        <v>1003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133</v>
      </c>
      <c r="AU239" s="256" t="s">
        <v>83</v>
      </c>
      <c r="AV239" s="15" t="s">
        <v>129</v>
      </c>
      <c r="AW239" s="15" t="s">
        <v>35</v>
      </c>
      <c r="AX239" s="15" t="s">
        <v>81</v>
      </c>
      <c r="AY239" s="256" t="s">
        <v>122</v>
      </c>
    </row>
    <row r="240" s="2" customFormat="1" ht="24.15" customHeight="1">
      <c r="A240" s="40"/>
      <c r="B240" s="41"/>
      <c r="C240" s="206" t="s">
        <v>343</v>
      </c>
      <c r="D240" s="206" t="s">
        <v>124</v>
      </c>
      <c r="E240" s="207" t="s">
        <v>357</v>
      </c>
      <c r="F240" s="208" t="s">
        <v>358</v>
      </c>
      <c r="G240" s="209" t="s">
        <v>127</v>
      </c>
      <c r="H240" s="210">
        <v>886</v>
      </c>
      <c r="I240" s="211"/>
      <c r="J240" s="212">
        <f>ROUND(I240*H240,2)</f>
        <v>0</v>
      </c>
      <c r="K240" s="208" t="s">
        <v>19</v>
      </c>
      <c r="L240" s="46"/>
      <c r="M240" s="213" t="s">
        <v>19</v>
      </c>
      <c r="N240" s="214" t="s">
        <v>44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129</v>
      </c>
      <c r="AT240" s="217" t="s">
        <v>124</v>
      </c>
      <c r="AU240" s="217" t="s">
        <v>83</v>
      </c>
      <c r="AY240" s="19" t="s">
        <v>122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81</v>
      </c>
      <c r="BK240" s="218">
        <f>ROUND(I240*H240,2)</f>
        <v>0</v>
      </c>
      <c r="BL240" s="19" t="s">
        <v>129</v>
      </c>
      <c r="BM240" s="217" t="s">
        <v>812</v>
      </c>
    </row>
    <row r="241" s="14" customFormat="1">
      <c r="A241" s="14"/>
      <c r="B241" s="236"/>
      <c r="C241" s="237"/>
      <c r="D241" s="226" t="s">
        <v>133</v>
      </c>
      <c r="E241" s="238" t="s">
        <v>19</v>
      </c>
      <c r="F241" s="239" t="s">
        <v>338</v>
      </c>
      <c r="G241" s="237"/>
      <c r="H241" s="238" t="s">
        <v>19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133</v>
      </c>
      <c r="AU241" s="245" t="s">
        <v>83</v>
      </c>
      <c r="AV241" s="14" t="s">
        <v>81</v>
      </c>
      <c r="AW241" s="14" t="s">
        <v>35</v>
      </c>
      <c r="AX241" s="14" t="s">
        <v>73</v>
      </c>
      <c r="AY241" s="245" t="s">
        <v>122</v>
      </c>
    </row>
    <row r="242" s="13" customFormat="1">
      <c r="A242" s="13"/>
      <c r="B242" s="224"/>
      <c r="C242" s="225"/>
      <c r="D242" s="226" t="s">
        <v>133</v>
      </c>
      <c r="E242" s="227" t="s">
        <v>19</v>
      </c>
      <c r="F242" s="228" t="s">
        <v>813</v>
      </c>
      <c r="G242" s="225"/>
      <c r="H242" s="229">
        <v>886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133</v>
      </c>
      <c r="AU242" s="235" t="s">
        <v>83</v>
      </c>
      <c r="AV242" s="13" t="s">
        <v>83</v>
      </c>
      <c r="AW242" s="13" t="s">
        <v>35</v>
      </c>
      <c r="AX242" s="13" t="s">
        <v>73</v>
      </c>
      <c r="AY242" s="235" t="s">
        <v>122</v>
      </c>
    </row>
    <row r="243" s="15" customFormat="1">
      <c r="A243" s="15"/>
      <c r="B243" s="246"/>
      <c r="C243" s="247"/>
      <c r="D243" s="226" t="s">
        <v>133</v>
      </c>
      <c r="E243" s="248" t="s">
        <v>19</v>
      </c>
      <c r="F243" s="249" t="s">
        <v>164</v>
      </c>
      <c r="G243" s="247"/>
      <c r="H243" s="250">
        <v>886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6" t="s">
        <v>133</v>
      </c>
      <c r="AU243" s="256" t="s">
        <v>83</v>
      </c>
      <c r="AV243" s="15" t="s">
        <v>129</v>
      </c>
      <c r="AW243" s="15" t="s">
        <v>35</v>
      </c>
      <c r="AX243" s="15" t="s">
        <v>81</v>
      </c>
      <c r="AY243" s="256" t="s">
        <v>122</v>
      </c>
    </row>
    <row r="244" s="2" customFormat="1" ht="24.15" customHeight="1">
      <c r="A244" s="40"/>
      <c r="B244" s="41"/>
      <c r="C244" s="206" t="s">
        <v>348</v>
      </c>
      <c r="D244" s="206" t="s">
        <v>124</v>
      </c>
      <c r="E244" s="207" t="s">
        <v>814</v>
      </c>
      <c r="F244" s="208" t="s">
        <v>815</v>
      </c>
      <c r="G244" s="209" t="s">
        <v>127</v>
      </c>
      <c r="H244" s="210">
        <v>30</v>
      </c>
      <c r="I244" s="211"/>
      <c r="J244" s="212">
        <f>ROUND(I244*H244,2)</f>
        <v>0</v>
      </c>
      <c r="K244" s="208" t="s">
        <v>128</v>
      </c>
      <c r="L244" s="46"/>
      <c r="M244" s="213" t="s">
        <v>19</v>
      </c>
      <c r="N244" s="214" t="s">
        <v>44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129</v>
      </c>
      <c r="AT244" s="217" t="s">
        <v>124</v>
      </c>
      <c r="AU244" s="217" t="s">
        <v>83</v>
      </c>
      <c r="AY244" s="19" t="s">
        <v>122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81</v>
      </c>
      <c r="BK244" s="218">
        <f>ROUND(I244*H244,2)</f>
        <v>0</v>
      </c>
      <c r="BL244" s="19" t="s">
        <v>129</v>
      </c>
      <c r="BM244" s="217" t="s">
        <v>816</v>
      </c>
    </row>
    <row r="245" s="2" customFormat="1">
      <c r="A245" s="40"/>
      <c r="B245" s="41"/>
      <c r="C245" s="42"/>
      <c r="D245" s="219" t="s">
        <v>131</v>
      </c>
      <c r="E245" s="42"/>
      <c r="F245" s="220" t="s">
        <v>817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131</v>
      </c>
      <c r="AU245" s="19" t="s">
        <v>83</v>
      </c>
    </row>
    <row r="246" s="14" customFormat="1">
      <c r="A246" s="14"/>
      <c r="B246" s="236"/>
      <c r="C246" s="237"/>
      <c r="D246" s="226" t="s">
        <v>133</v>
      </c>
      <c r="E246" s="238" t="s">
        <v>19</v>
      </c>
      <c r="F246" s="239" t="s">
        <v>338</v>
      </c>
      <c r="G246" s="237"/>
      <c r="H246" s="238" t="s">
        <v>19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133</v>
      </c>
      <c r="AU246" s="245" t="s">
        <v>83</v>
      </c>
      <c r="AV246" s="14" t="s">
        <v>81</v>
      </c>
      <c r="AW246" s="14" t="s">
        <v>35</v>
      </c>
      <c r="AX246" s="14" t="s">
        <v>73</v>
      </c>
      <c r="AY246" s="245" t="s">
        <v>122</v>
      </c>
    </row>
    <row r="247" s="13" customFormat="1">
      <c r="A247" s="13"/>
      <c r="B247" s="224"/>
      <c r="C247" s="225"/>
      <c r="D247" s="226" t="s">
        <v>133</v>
      </c>
      <c r="E247" s="227" t="s">
        <v>19</v>
      </c>
      <c r="F247" s="228" t="s">
        <v>818</v>
      </c>
      <c r="G247" s="225"/>
      <c r="H247" s="229">
        <v>30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133</v>
      </c>
      <c r="AU247" s="235" t="s">
        <v>83</v>
      </c>
      <c r="AV247" s="13" t="s">
        <v>83</v>
      </c>
      <c r="AW247" s="13" t="s">
        <v>35</v>
      </c>
      <c r="AX247" s="13" t="s">
        <v>81</v>
      </c>
      <c r="AY247" s="235" t="s">
        <v>122</v>
      </c>
    </row>
    <row r="248" s="2" customFormat="1" ht="16.5" customHeight="1">
      <c r="A248" s="40"/>
      <c r="B248" s="41"/>
      <c r="C248" s="206" t="s">
        <v>356</v>
      </c>
      <c r="D248" s="206" t="s">
        <v>124</v>
      </c>
      <c r="E248" s="207" t="s">
        <v>363</v>
      </c>
      <c r="F248" s="208" t="s">
        <v>364</v>
      </c>
      <c r="G248" s="209" t="s">
        <v>127</v>
      </c>
      <c r="H248" s="210">
        <v>384</v>
      </c>
      <c r="I248" s="211"/>
      <c r="J248" s="212">
        <f>ROUND(I248*H248,2)</f>
        <v>0</v>
      </c>
      <c r="K248" s="208" t="s">
        <v>128</v>
      </c>
      <c r="L248" s="46"/>
      <c r="M248" s="213" t="s">
        <v>19</v>
      </c>
      <c r="N248" s="214" t="s">
        <v>44</v>
      </c>
      <c r="O248" s="86"/>
      <c r="P248" s="215">
        <f>O248*H248</f>
        <v>0</v>
      </c>
      <c r="Q248" s="215">
        <v>0.00060999999999999997</v>
      </c>
      <c r="R248" s="215">
        <f>Q248*H248</f>
        <v>0.23424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129</v>
      </c>
      <c r="AT248" s="217" t="s">
        <v>124</v>
      </c>
      <c r="AU248" s="217" t="s">
        <v>83</v>
      </c>
      <c r="AY248" s="19" t="s">
        <v>122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81</v>
      </c>
      <c r="BK248" s="218">
        <f>ROUND(I248*H248,2)</f>
        <v>0</v>
      </c>
      <c r="BL248" s="19" t="s">
        <v>129</v>
      </c>
      <c r="BM248" s="217" t="s">
        <v>819</v>
      </c>
    </row>
    <row r="249" s="2" customFormat="1">
      <c r="A249" s="40"/>
      <c r="B249" s="41"/>
      <c r="C249" s="42"/>
      <c r="D249" s="219" t="s">
        <v>131</v>
      </c>
      <c r="E249" s="42"/>
      <c r="F249" s="220" t="s">
        <v>366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131</v>
      </c>
      <c r="AU249" s="19" t="s">
        <v>83</v>
      </c>
    </row>
    <row r="250" s="14" customFormat="1">
      <c r="A250" s="14"/>
      <c r="B250" s="236"/>
      <c r="C250" s="237"/>
      <c r="D250" s="226" t="s">
        <v>133</v>
      </c>
      <c r="E250" s="238" t="s">
        <v>19</v>
      </c>
      <c r="F250" s="239" t="s">
        <v>338</v>
      </c>
      <c r="G250" s="237"/>
      <c r="H250" s="238" t="s">
        <v>19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133</v>
      </c>
      <c r="AU250" s="245" t="s">
        <v>83</v>
      </c>
      <c r="AV250" s="14" t="s">
        <v>81</v>
      </c>
      <c r="AW250" s="14" t="s">
        <v>35</v>
      </c>
      <c r="AX250" s="14" t="s">
        <v>73</v>
      </c>
      <c r="AY250" s="245" t="s">
        <v>122</v>
      </c>
    </row>
    <row r="251" s="13" customFormat="1">
      <c r="A251" s="13"/>
      <c r="B251" s="224"/>
      <c r="C251" s="225"/>
      <c r="D251" s="226" t="s">
        <v>133</v>
      </c>
      <c r="E251" s="227" t="s">
        <v>19</v>
      </c>
      <c r="F251" s="228" t="s">
        <v>820</v>
      </c>
      <c r="G251" s="225"/>
      <c r="H251" s="229">
        <v>384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133</v>
      </c>
      <c r="AU251" s="235" t="s">
        <v>83</v>
      </c>
      <c r="AV251" s="13" t="s">
        <v>83</v>
      </c>
      <c r="AW251" s="13" t="s">
        <v>35</v>
      </c>
      <c r="AX251" s="13" t="s">
        <v>81</v>
      </c>
      <c r="AY251" s="235" t="s">
        <v>122</v>
      </c>
    </row>
    <row r="252" s="2" customFormat="1" ht="24.15" customHeight="1">
      <c r="A252" s="40"/>
      <c r="B252" s="41"/>
      <c r="C252" s="206" t="s">
        <v>362</v>
      </c>
      <c r="D252" s="206" t="s">
        <v>124</v>
      </c>
      <c r="E252" s="207" t="s">
        <v>369</v>
      </c>
      <c r="F252" s="208" t="s">
        <v>370</v>
      </c>
      <c r="G252" s="209" t="s">
        <v>127</v>
      </c>
      <c r="H252" s="210">
        <v>384</v>
      </c>
      <c r="I252" s="211"/>
      <c r="J252" s="212">
        <f>ROUND(I252*H252,2)</f>
        <v>0</v>
      </c>
      <c r="K252" s="208" t="s">
        <v>128</v>
      </c>
      <c r="L252" s="46"/>
      <c r="M252" s="213" t="s">
        <v>19</v>
      </c>
      <c r="N252" s="214" t="s">
        <v>44</v>
      </c>
      <c r="O252" s="86"/>
      <c r="P252" s="215">
        <f>O252*H252</f>
        <v>0</v>
      </c>
      <c r="Q252" s="215">
        <v>0.10373</v>
      </c>
      <c r="R252" s="215">
        <f>Q252*H252</f>
        <v>39.832320000000003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129</v>
      </c>
      <c r="AT252" s="217" t="s">
        <v>124</v>
      </c>
      <c r="AU252" s="217" t="s">
        <v>83</v>
      </c>
      <c r="AY252" s="19" t="s">
        <v>122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81</v>
      </c>
      <c r="BK252" s="218">
        <f>ROUND(I252*H252,2)</f>
        <v>0</v>
      </c>
      <c r="BL252" s="19" t="s">
        <v>129</v>
      </c>
      <c r="BM252" s="217" t="s">
        <v>821</v>
      </c>
    </row>
    <row r="253" s="2" customFormat="1">
      <c r="A253" s="40"/>
      <c r="B253" s="41"/>
      <c r="C253" s="42"/>
      <c r="D253" s="219" t="s">
        <v>131</v>
      </c>
      <c r="E253" s="42"/>
      <c r="F253" s="220" t="s">
        <v>372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131</v>
      </c>
      <c r="AU253" s="19" t="s">
        <v>83</v>
      </c>
    </row>
    <row r="254" s="14" customFormat="1">
      <c r="A254" s="14"/>
      <c r="B254" s="236"/>
      <c r="C254" s="237"/>
      <c r="D254" s="226" t="s">
        <v>133</v>
      </c>
      <c r="E254" s="238" t="s">
        <v>19</v>
      </c>
      <c r="F254" s="239" t="s">
        <v>338</v>
      </c>
      <c r="G254" s="237"/>
      <c r="H254" s="238" t="s">
        <v>19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133</v>
      </c>
      <c r="AU254" s="245" t="s">
        <v>83</v>
      </c>
      <c r="AV254" s="14" t="s">
        <v>81</v>
      </c>
      <c r="AW254" s="14" t="s">
        <v>35</v>
      </c>
      <c r="AX254" s="14" t="s">
        <v>73</v>
      </c>
      <c r="AY254" s="245" t="s">
        <v>122</v>
      </c>
    </row>
    <row r="255" s="13" customFormat="1">
      <c r="A255" s="13"/>
      <c r="B255" s="224"/>
      <c r="C255" s="225"/>
      <c r="D255" s="226" t="s">
        <v>133</v>
      </c>
      <c r="E255" s="227" t="s">
        <v>19</v>
      </c>
      <c r="F255" s="228" t="s">
        <v>820</v>
      </c>
      <c r="G255" s="225"/>
      <c r="H255" s="229">
        <v>384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133</v>
      </c>
      <c r="AU255" s="235" t="s">
        <v>83</v>
      </c>
      <c r="AV255" s="13" t="s">
        <v>83</v>
      </c>
      <c r="AW255" s="13" t="s">
        <v>35</v>
      </c>
      <c r="AX255" s="13" t="s">
        <v>81</v>
      </c>
      <c r="AY255" s="235" t="s">
        <v>122</v>
      </c>
    </row>
    <row r="256" s="2" customFormat="1" ht="24.15" customHeight="1">
      <c r="A256" s="40"/>
      <c r="B256" s="41"/>
      <c r="C256" s="206" t="s">
        <v>368</v>
      </c>
      <c r="D256" s="206" t="s">
        <v>124</v>
      </c>
      <c r="E256" s="207" t="s">
        <v>374</v>
      </c>
      <c r="F256" s="208" t="s">
        <v>375</v>
      </c>
      <c r="G256" s="209" t="s">
        <v>127</v>
      </c>
      <c r="H256" s="210">
        <v>419</v>
      </c>
      <c r="I256" s="211"/>
      <c r="J256" s="212">
        <f>ROUND(I256*H256,2)</f>
        <v>0</v>
      </c>
      <c r="K256" s="208" t="s">
        <v>128</v>
      </c>
      <c r="L256" s="46"/>
      <c r="M256" s="213" t="s">
        <v>19</v>
      </c>
      <c r="N256" s="214" t="s">
        <v>44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129</v>
      </c>
      <c r="AT256" s="217" t="s">
        <v>124</v>
      </c>
      <c r="AU256" s="217" t="s">
        <v>83</v>
      </c>
      <c r="AY256" s="19" t="s">
        <v>122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ROUND(I256*H256,2)</f>
        <v>0</v>
      </c>
      <c r="BL256" s="19" t="s">
        <v>129</v>
      </c>
      <c r="BM256" s="217" t="s">
        <v>822</v>
      </c>
    </row>
    <row r="257" s="2" customFormat="1">
      <c r="A257" s="40"/>
      <c r="B257" s="41"/>
      <c r="C257" s="42"/>
      <c r="D257" s="219" t="s">
        <v>131</v>
      </c>
      <c r="E257" s="42"/>
      <c r="F257" s="220" t="s">
        <v>377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131</v>
      </c>
      <c r="AU257" s="19" t="s">
        <v>83</v>
      </c>
    </row>
    <row r="258" s="14" customFormat="1">
      <c r="A258" s="14"/>
      <c r="B258" s="236"/>
      <c r="C258" s="237"/>
      <c r="D258" s="226" t="s">
        <v>133</v>
      </c>
      <c r="E258" s="238" t="s">
        <v>19</v>
      </c>
      <c r="F258" s="239" t="s">
        <v>338</v>
      </c>
      <c r="G258" s="237"/>
      <c r="H258" s="238" t="s">
        <v>19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133</v>
      </c>
      <c r="AU258" s="245" t="s">
        <v>83</v>
      </c>
      <c r="AV258" s="14" t="s">
        <v>81</v>
      </c>
      <c r="AW258" s="14" t="s">
        <v>35</v>
      </c>
      <c r="AX258" s="14" t="s">
        <v>73</v>
      </c>
      <c r="AY258" s="245" t="s">
        <v>122</v>
      </c>
    </row>
    <row r="259" s="13" customFormat="1">
      <c r="A259" s="13"/>
      <c r="B259" s="224"/>
      <c r="C259" s="225"/>
      <c r="D259" s="226" t="s">
        <v>133</v>
      </c>
      <c r="E259" s="227" t="s">
        <v>19</v>
      </c>
      <c r="F259" s="228" t="s">
        <v>823</v>
      </c>
      <c r="G259" s="225"/>
      <c r="H259" s="229">
        <v>419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133</v>
      </c>
      <c r="AU259" s="235" t="s">
        <v>83</v>
      </c>
      <c r="AV259" s="13" t="s">
        <v>83</v>
      </c>
      <c r="AW259" s="13" t="s">
        <v>35</v>
      </c>
      <c r="AX259" s="13" t="s">
        <v>81</v>
      </c>
      <c r="AY259" s="235" t="s">
        <v>122</v>
      </c>
    </row>
    <row r="260" s="2" customFormat="1" ht="37.8" customHeight="1">
      <c r="A260" s="40"/>
      <c r="B260" s="41"/>
      <c r="C260" s="206" t="s">
        <v>373</v>
      </c>
      <c r="D260" s="206" t="s">
        <v>124</v>
      </c>
      <c r="E260" s="207" t="s">
        <v>380</v>
      </c>
      <c r="F260" s="208" t="s">
        <v>381</v>
      </c>
      <c r="G260" s="209" t="s">
        <v>127</v>
      </c>
      <c r="H260" s="210">
        <v>117</v>
      </c>
      <c r="I260" s="211"/>
      <c r="J260" s="212">
        <f>ROUND(I260*H260,2)</f>
        <v>0</v>
      </c>
      <c r="K260" s="208" t="s">
        <v>128</v>
      </c>
      <c r="L260" s="46"/>
      <c r="M260" s="213" t="s">
        <v>19</v>
      </c>
      <c r="N260" s="214" t="s">
        <v>44</v>
      </c>
      <c r="O260" s="86"/>
      <c r="P260" s="215">
        <f>O260*H260</f>
        <v>0</v>
      </c>
      <c r="Q260" s="215">
        <v>0.089219999999999994</v>
      </c>
      <c r="R260" s="215">
        <f>Q260*H260</f>
        <v>10.438739999999999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129</v>
      </c>
      <c r="AT260" s="217" t="s">
        <v>124</v>
      </c>
      <c r="AU260" s="217" t="s">
        <v>83</v>
      </c>
      <c r="AY260" s="19" t="s">
        <v>122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81</v>
      </c>
      <c r="BK260" s="218">
        <f>ROUND(I260*H260,2)</f>
        <v>0</v>
      </c>
      <c r="BL260" s="19" t="s">
        <v>129</v>
      </c>
      <c r="BM260" s="217" t="s">
        <v>824</v>
      </c>
    </row>
    <row r="261" s="2" customFormat="1">
      <c r="A261" s="40"/>
      <c r="B261" s="41"/>
      <c r="C261" s="42"/>
      <c r="D261" s="219" t="s">
        <v>131</v>
      </c>
      <c r="E261" s="42"/>
      <c r="F261" s="220" t="s">
        <v>383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131</v>
      </c>
      <c r="AU261" s="19" t="s">
        <v>83</v>
      </c>
    </row>
    <row r="262" s="14" customFormat="1">
      <c r="A262" s="14"/>
      <c r="B262" s="236"/>
      <c r="C262" s="237"/>
      <c r="D262" s="226" t="s">
        <v>133</v>
      </c>
      <c r="E262" s="238" t="s">
        <v>19</v>
      </c>
      <c r="F262" s="239" t="s">
        <v>338</v>
      </c>
      <c r="G262" s="237"/>
      <c r="H262" s="238" t="s">
        <v>19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133</v>
      </c>
      <c r="AU262" s="245" t="s">
        <v>83</v>
      </c>
      <c r="AV262" s="14" t="s">
        <v>81</v>
      </c>
      <c r="AW262" s="14" t="s">
        <v>35</v>
      </c>
      <c r="AX262" s="14" t="s">
        <v>73</v>
      </c>
      <c r="AY262" s="245" t="s">
        <v>122</v>
      </c>
    </row>
    <row r="263" s="13" customFormat="1">
      <c r="A263" s="13"/>
      <c r="B263" s="224"/>
      <c r="C263" s="225"/>
      <c r="D263" s="226" t="s">
        <v>133</v>
      </c>
      <c r="E263" s="227" t="s">
        <v>19</v>
      </c>
      <c r="F263" s="228" t="s">
        <v>825</v>
      </c>
      <c r="G263" s="225"/>
      <c r="H263" s="229">
        <v>107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133</v>
      </c>
      <c r="AU263" s="235" t="s">
        <v>83</v>
      </c>
      <c r="AV263" s="13" t="s">
        <v>83</v>
      </c>
      <c r="AW263" s="13" t="s">
        <v>35</v>
      </c>
      <c r="AX263" s="13" t="s">
        <v>73</v>
      </c>
      <c r="AY263" s="235" t="s">
        <v>122</v>
      </c>
    </row>
    <row r="264" s="13" customFormat="1">
      <c r="A264" s="13"/>
      <c r="B264" s="224"/>
      <c r="C264" s="225"/>
      <c r="D264" s="226" t="s">
        <v>133</v>
      </c>
      <c r="E264" s="227" t="s">
        <v>19</v>
      </c>
      <c r="F264" s="228" t="s">
        <v>826</v>
      </c>
      <c r="G264" s="225"/>
      <c r="H264" s="229">
        <v>10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133</v>
      </c>
      <c r="AU264" s="235" t="s">
        <v>83</v>
      </c>
      <c r="AV264" s="13" t="s">
        <v>83</v>
      </c>
      <c r="AW264" s="13" t="s">
        <v>35</v>
      </c>
      <c r="AX264" s="13" t="s">
        <v>73</v>
      </c>
      <c r="AY264" s="235" t="s">
        <v>122</v>
      </c>
    </row>
    <row r="265" s="15" customFormat="1">
      <c r="A265" s="15"/>
      <c r="B265" s="246"/>
      <c r="C265" s="247"/>
      <c r="D265" s="226" t="s">
        <v>133</v>
      </c>
      <c r="E265" s="248" t="s">
        <v>19</v>
      </c>
      <c r="F265" s="249" t="s">
        <v>164</v>
      </c>
      <c r="G265" s="247"/>
      <c r="H265" s="250">
        <v>117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133</v>
      </c>
      <c r="AU265" s="256" t="s">
        <v>83</v>
      </c>
      <c r="AV265" s="15" t="s">
        <v>129</v>
      </c>
      <c r="AW265" s="15" t="s">
        <v>35</v>
      </c>
      <c r="AX265" s="15" t="s">
        <v>81</v>
      </c>
      <c r="AY265" s="256" t="s">
        <v>122</v>
      </c>
    </row>
    <row r="266" s="2" customFormat="1" ht="16.5" customHeight="1">
      <c r="A266" s="40"/>
      <c r="B266" s="41"/>
      <c r="C266" s="268" t="s">
        <v>379</v>
      </c>
      <c r="D266" s="268" t="s">
        <v>270</v>
      </c>
      <c r="E266" s="269" t="s">
        <v>387</v>
      </c>
      <c r="F266" s="270" t="s">
        <v>388</v>
      </c>
      <c r="G266" s="271" t="s">
        <v>127</v>
      </c>
      <c r="H266" s="272">
        <v>109.14</v>
      </c>
      <c r="I266" s="273"/>
      <c r="J266" s="274">
        <f>ROUND(I266*H266,2)</f>
        <v>0</v>
      </c>
      <c r="K266" s="270" t="s">
        <v>128</v>
      </c>
      <c r="L266" s="275"/>
      <c r="M266" s="276" t="s">
        <v>19</v>
      </c>
      <c r="N266" s="277" t="s">
        <v>44</v>
      </c>
      <c r="O266" s="86"/>
      <c r="P266" s="215">
        <f>O266*H266</f>
        <v>0</v>
      </c>
      <c r="Q266" s="215">
        <v>0.13100000000000001</v>
      </c>
      <c r="R266" s="215">
        <f>Q266*H266</f>
        <v>14.29734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171</v>
      </c>
      <c r="AT266" s="217" t="s">
        <v>270</v>
      </c>
      <c r="AU266" s="217" t="s">
        <v>83</v>
      </c>
      <c r="AY266" s="19" t="s">
        <v>122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81</v>
      </c>
      <c r="BK266" s="218">
        <f>ROUND(I266*H266,2)</f>
        <v>0</v>
      </c>
      <c r="BL266" s="19" t="s">
        <v>129</v>
      </c>
      <c r="BM266" s="217" t="s">
        <v>827</v>
      </c>
    </row>
    <row r="267" s="13" customFormat="1">
      <c r="A267" s="13"/>
      <c r="B267" s="224"/>
      <c r="C267" s="225"/>
      <c r="D267" s="226" t="s">
        <v>133</v>
      </c>
      <c r="E267" s="227" t="s">
        <v>19</v>
      </c>
      <c r="F267" s="228" t="s">
        <v>828</v>
      </c>
      <c r="G267" s="225"/>
      <c r="H267" s="229">
        <v>107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133</v>
      </c>
      <c r="AU267" s="235" t="s">
        <v>83</v>
      </c>
      <c r="AV267" s="13" t="s">
        <v>83</v>
      </c>
      <c r="AW267" s="13" t="s">
        <v>35</v>
      </c>
      <c r="AX267" s="13" t="s">
        <v>73</v>
      </c>
      <c r="AY267" s="235" t="s">
        <v>122</v>
      </c>
    </row>
    <row r="268" s="16" customFormat="1">
      <c r="A268" s="16"/>
      <c r="B268" s="257"/>
      <c r="C268" s="258"/>
      <c r="D268" s="226" t="s">
        <v>133</v>
      </c>
      <c r="E268" s="259" t="s">
        <v>19</v>
      </c>
      <c r="F268" s="260" t="s">
        <v>206</v>
      </c>
      <c r="G268" s="258"/>
      <c r="H268" s="261">
        <v>107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67" t="s">
        <v>133</v>
      </c>
      <c r="AU268" s="267" t="s">
        <v>83</v>
      </c>
      <c r="AV268" s="16" t="s">
        <v>141</v>
      </c>
      <c r="AW268" s="16" t="s">
        <v>35</v>
      </c>
      <c r="AX268" s="16" t="s">
        <v>73</v>
      </c>
      <c r="AY268" s="267" t="s">
        <v>122</v>
      </c>
    </row>
    <row r="269" s="13" customFormat="1">
      <c r="A269" s="13"/>
      <c r="B269" s="224"/>
      <c r="C269" s="225"/>
      <c r="D269" s="226" t="s">
        <v>133</v>
      </c>
      <c r="E269" s="227" t="s">
        <v>19</v>
      </c>
      <c r="F269" s="228" t="s">
        <v>829</v>
      </c>
      <c r="G269" s="225"/>
      <c r="H269" s="229">
        <v>109.14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133</v>
      </c>
      <c r="AU269" s="235" t="s">
        <v>83</v>
      </c>
      <c r="AV269" s="13" t="s">
        <v>83</v>
      </c>
      <c r="AW269" s="13" t="s">
        <v>35</v>
      </c>
      <c r="AX269" s="13" t="s">
        <v>81</v>
      </c>
      <c r="AY269" s="235" t="s">
        <v>122</v>
      </c>
    </row>
    <row r="270" s="2" customFormat="1" ht="16.5" customHeight="1">
      <c r="A270" s="40"/>
      <c r="B270" s="41"/>
      <c r="C270" s="268" t="s">
        <v>386</v>
      </c>
      <c r="D270" s="268" t="s">
        <v>270</v>
      </c>
      <c r="E270" s="269" t="s">
        <v>393</v>
      </c>
      <c r="F270" s="270" t="s">
        <v>394</v>
      </c>
      <c r="G270" s="271" t="s">
        <v>127</v>
      </c>
      <c r="H270" s="272">
        <v>10.199999999999999</v>
      </c>
      <c r="I270" s="273"/>
      <c r="J270" s="274">
        <f>ROUND(I270*H270,2)</f>
        <v>0</v>
      </c>
      <c r="K270" s="270" t="s">
        <v>128</v>
      </c>
      <c r="L270" s="275"/>
      <c r="M270" s="276" t="s">
        <v>19</v>
      </c>
      <c r="N270" s="277" t="s">
        <v>44</v>
      </c>
      <c r="O270" s="86"/>
      <c r="P270" s="215">
        <f>O270*H270</f>
        <v>0</v>
      </c>
      <c r="Q270" s="215">
        <v>0.13100000000000001</v>
      </c>
      <c r="R270" s="215">
        <f>Q270*H270</f>
        <v>1.3362000000000001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171</v>
      </c>
      <c r="AT270" s="217" t="s">
        <v>270</v>
      </c>
      <c r="AU270" s="217" t="s">
        <v>83</v>
      </c>
      <c r="AY270" s="19" t="s">
        <v>122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81</v>
      </c>
      <c r="BK270" s="218">
        <f>ROUND(I270*H270,2)</f>
        <v>0</v>
      </c>
      <c r="BL270" s="19" t="s">
        <v>129</v>
      </c>
      <c r="BM270" s="217" t="s">
        <v>830</v>
      </c>
    </row>
    <row r="271" s="14" customFormat="1">
      <c r="A271" s="14"/>
      <c r="B271" s="236"/>
      <c r="C271" s="237"/>
      <c r="D271" s="226" t="s">
        <v>133</v>
      </c>
      <c r="E271" s="238" t="s">
        <v>19</v>
      </c>
      <c r="F271" s="239" t="s">
        <v>338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133</v>
      </c>
      <c r="AU271" s="245" t="s">
        <v>83</v>
      </c>
      <c r="AV271" s="14" t="s">
        <v>81</v>
      </c>
      <c r="AW271" s="14" t="s">
        <v>35</v>
      </c>
      <c r="AX271" s="14" t="s">
        <v>73</v>
      </c>
      <c r="AY271" s="245" t="s">
        <v>122</v>
      </c>
    </row>
    <row r="272" s="13" customFormat="1">
      <c r="A272" s="13"/>
      <c r="B272" s="224"/>
      <c r="C272" s="225"/>
      <c r="D272" s="226" t="s">
        <v>133</v>
      </c>
      <c r="E272" s="227" t="s">
        <v>19</v>
      </c>
      <c r="F272" s="228" t="s">
        <v>831</v>
      </c>
      <c r="G272" s="225"/>
      <c r="H272" s="229">
        <v>10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133</v>
      </c>
      <c r="AU272" s="235" t="s">
        <v>83</v>
      </c>
      <c r="AV272" s="13" t="s">
        <v>83</v>
      </c>
      <c r="AW272" s="13" t="s">
        <v>35</v>
      </c>
      <c r="AX272" s="13" t="s">
        <v>73</v>
      </c>
      <c r="AY272" s="235" t="s">
        <v>122</v>
      </c>
    </row>
    <row r="273" s="16" customFormat="1">
      <c r="A273" s="16"/>
      <c r="B273" s="257"/>
      <c r="C273" s="258"/>
      <c r="D273" s="226" t="s">
        <v>133</v>
      </c>
      <c r="E273" s="259" t="s">
        <v>19</v>
      </c>
      <c r="F273" s="260" t="s">
        <v>206</v>
      </c>
      <c r="G273" s="258"/>
      <c r="H273" s="261">
        <v>10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67" t="s">
        <v>133</v>
      </c>
      <c r="AU273" s="267" t="s">
        <v>83</v>
      </c>
      <c r="AV273" s="16" t="s">
        <v>141</v>
      </c>
      <c r="AW273" s="16" t="s">
        <v>35</v>
      </c>
      <c r="AX273" s="16" t="s">
        <v>73</v>
      </c>
      <c r="AY273" s="267" t="s">
        <v>122</v>
      </c>
    </row>
    <row r="274" s="13" customFormat="1">
      <c r="A274" s="13"/>
      <c r="B274" s="224"/>
      <c r="C274" s="225"/>
      <c r="D274" s="226" t="s">
        <v>133</v>
      </c>
      <c r="E274" s="227" t="s">
        <v>19</v>
      </c>
      <c r="F274" s="228" t="s">
        <v>832</v>
      </c>
      <c r="G274" s="225"/>
      <c r="H274" s="229">
        <v>10.199999999999999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133</v>
      </c>
      <c r="AU274" s="235" t="s">
        <v>83</v>
      </c>
      <c r="AV274" s="13" t="s">
        <v>83</v>
      </c>
      <c r="AW274" s="13" t="s">
        <v>35</v>
      </c>
      <c r="AX274" s="13" t="s">
        <v>81</v>
      </c>
      <c r="AY274" s="235" t="s">
        <v>122</v>
      </c>
    </row>
    <row r="275" s="2" customFormat="1" ht="37.8" customHeight="1">
      <c r="A275" s="40"/>
      <c r="B275" s="41"/>
      <c r="C275" s="206" t="s">
        <v>392</v>
      </c>
      <c r="D275" s="206" t="s">
        <v>124</v>
      </c>
      <c r="E275" s="207" t="s">
        <v>398</v>
      </c>
      <c r="F275" s="208" t="s">
        <v>399</v>
      </c>
      <c r="G275" s="209" t="s">
        <v>127</v>
      </c>
      <c r="H275" s="210">
        <v>8</v>
      </c>
      <c r="I275" s="211"/>
      <c r="J275" s="212">
        <f>ROUND(I275*H275,2)</f>
        <v>0</v>
      </c>
      <c r="K275" s="208" t="s">
        <v>128</v>
      </c>
      <c r="L275" s="46"/>
      <c r="M275" s="213" t="s">
        <v>19</v>
      </c>
      <c r="N275" s="214" t="s">
        <v>44</v>
      </c>
      <c r="O275" s="86"/>
      <c r="P275" s="215">
        <f>O275*H275</f>
        <v>0</v>
      </c>
      <c r="Q275" s="215">
        <v>0.11162</v>
      </c>
      <c r="R275" s="215">
        <f>Q275*H275</f>
        <v>0.89295999999999998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129</v>
      </c>
      <c r="AT275" s="217" t="s">
        <v>124</v>
      </c>
      <c r="AU275" s="217" t="s">
        <v>83</v>
      </c>
      <c r="AY275" s="19" t="s">
        <v>122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81</v>
      </c>
      <c r="BK275" s="218">
        <f>ROUND(I275*H275,2)</f>
        <v>0</v>
      </c>
      <c r="BL275" s="19" t="s">
        <v>129</v>
      </c>
      <c r="BM275" s="217" t="s">
        <v>833</v>
      </c>
    </row>
    <row r="276" s="2" customFormat="1">
      <c r="A276" s="40"/>
      <c r="B276" s="41"/>
      <c r="C276" s="42"/>
      <c r="D276" s="219" t="s">
        <v>131</v>
      </c>
      <c r="E276" s="42"/>
      <c r="F276" s="220" t="s">
        <v>401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131</v>
      </c>
      <c r="AU276" s="19" t="s">
        <v>83</v>
      </c>
    </row>
    <row r="277" s="14" customFormat="1">
      <c r="A277" s="14"/>
      <c r="B277" s="236"/>
      <c r="C277" s="237"/>
      <c r="D277" s="226" t="s">
        <v>133</v>
      </c>
      <c r="E277" s="238" t="s">
        <v>19</v>
      </c>
      <c r="F277" s="239" t="s">
        <v>338</v>
      </c>
      <c r="G277" s="237"/>
      <c r="H277" s="238" t="s">
        <v>19</v>
      </c>
      <c r="I277" s="240"/>
      <c r="J277" s="237"/>
      <c r="K277" s="237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133</v>
      </c>
      <c r="AU277" s="245" t="s">
        <v>83</v>
      </c>
      <c r="AV277" s="14" t="s">
        <v>81</v>
      </c>
      <c r="AW277" s="14" t="s">
        <v>35</v>
      </c>
      <c r="AX277" s="14" t="s">
        <v>73</v>
      </c>
      <c r="AY277" s="245" t="s">
        <v>122</v>
      </c>
    </row>
    <row r="278" s="13" customFormat="1">
      <c r="A278" s="13"/>
      <c r="B278" s="224"/>
      <c r="C278" s="225"/>
      <c r="D278" s="226" t="s">
        <v>133</v>
      </c>
      <c r="E278" s="227" t="s">
        <v>19</v>
      </c>
      <c r="F278" s="228" t="s">
        <v>834</v>
      </c>
      <c r="G278" s="225"/>
      <c r="H278" s="229">
        <v>5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133</v>
      </c>
      <c r="AU278" s="235" t="s">
        <v>83</v>
      </c>
      <c r="AV278" s="13" t="s">
        <v>83</v>
      </c>
      <c r="AW278" s="13" t="s">
        <v>35</v>
      </c>
      <c r="AX278" s="13" t="s">
        <v>73</v>
      </c>
      <c r="AY278" s="235" t="s">
        <v>122</v>
      </c>
    </row>
    <row r="279" s="13" customFormat="1">
      <c r="A279" s="13"/>
      <c r="B279" s="224"/>
      <c r="C279" s="225"/>
      <c r="D279" s="226" t="s">
        <v>133</v>
      </c>
      <c r="E279" s="227" t="s">
        <v>19</v>
      </c>
      <c r="F279" s="228" t="s">
        <v>835</v>
      </c>
      <c r="G279" s="225"/>
      <c r="H279" s="229">
        <v>3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133</v>
      </c>
      <c r="AU279" s="235" t="s">
        <v>83</v>
      </c>
      <c r="AV279" s="13" t="s">
        <v>83</v>
      </c>
      <c r="AW279" s="13" t="s">
        <v>35</v>
      </c>
      <c r="AX279" s="13" t="s">
        <v>73</v>
      </c>
      <c r="AY279" s="235" t="s">
        <v>122</v>
      </c>
    </row>
    <row r="280" s="15" customFormat="1">
      <c r="A280" s="15"/>
      <c r="B280" s="246"/>
      <c r="C280" s="247"/>
      <c r="D280" s="226" t="s">
        <v>133</v>
      </c>
      <c r="E280" s="248" t="s">
        <v>19</v>
      </c>
      <c r="F280" s="249" t="s">
        <v>164</v>
      </c>
      <c r="G280" s="247"/>
      <c r="H280" s="250">
        <v>8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6" t="s">
        <v>133</v>
      </c>
      <c r="AU280" s="256" t="s">
        <v>83</v>
      </c>
      <c r="AV280" s="15" t="s">
        <v>129</v>
      </c>
      <c r="AW280" s="15" t="s">
        <v>35</v>
      </c>
      <c r="AX280" s="15" t="s">
        <v>81</v>
      </c>
      <c r="AY280" s="256" t="s">
        <v>122</v>
      </c>
    </row>
    <row r="281" s="2" customFormat="1" ht="16.5" customHeight="1">
      <c r="A281" s="40"/>
      <c r="B281" s="41"/>
      <c r="C281" s="268" t="s">
        <v>397</v>
      </c>
      <c r="D281" s="268" t="s">
        <v>270</v>
      </c>
      <c r="E281" s="269" t="s">
        <v>407</v>
      </c>
      <c r="F281" s="270" t="s">
        <v>408</v>
      </c>
      <c r="G281" s="271" t="s">
        <v>127</v>
      </c>
      <c r="H281" s="272">
        <v>5.0999999999999996</v>
      </c>
      <c r="I281" s="273"/>
      <c r="J281" s="274">
        <f>ROUND(I281*H281,2)</f>
        <v>0</v>
      </c>
      <c r="K281" s="270" t="s">
        <v>128</v>
      </c>
      <c r="L281" s="275"/>
      <c r="M281" s="276" t="s">
        <v>19</v>
      </c>
      <c r="N281" s="277" t="s">
        <v>44</v>
      </c>
      <c r="O281" s="86"/>
      <c r="P281" s="215">
        <f>O281*H281</f>
        <v>0</v>
      </c>
      <c r="Q281" s="215">
        <v>0.17599999999999999</v>
      </c>
      <c r="R281" s="215">
        <f>Q281*H281</f>
        <v>0.89759999999999984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171</v>
      </c>
      <c r="AT281" s="217" t="s">
        <v>270</v>
      </c>
      <c r="AU281" s="217" t="s">
        <v>83</v>
      </c>
      <c r="AY281" s="19" t="s">
        <v>122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81</v>
      </c>
      <c r="BK281" s="218">
        <f>ROUND(I281*H281,2)</f>
        <v>0</v>
      </c>
      <c r="BL281" s="19" t="s">
        <v>129</v>
      </c>
      <c r="BM281" s="217" t="s">
        <v>836</v>
      </c>
    </row>
    <row r="282" s="13" customFormat="1">
      <c r="A282" s="13"/>
      <c r="B282" s="224"/>
      <c r="C282" s="225"/>
      <c r="D282" s="226" t="s">
        <v>133</v>
      </c>
      <c r="E282" s="227" t="s">
        <v>19</v>
      </c>
      <c r="F282" s="228" t="s">
        <v>837</v>
      </c>
      <c r="G282" s="225"/>
      <c r="H282" s="229">
        <v>5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133</v>
      </c>
      <c r="AU282" s="235" t="s">
        <v>83</v>
      </c>
      <c r="AV282" s="13" t="s">
        <v>83</v>
      </c>
      <c r="AW282" s="13" t="s">
        <v>35</v>
      </c>
      <c r="AX282" s="13" t="s">
        <v>73</v>
      </c>
      <c r="AY282" s="235" t="s">
        <v>122</v>
      </c>
    </row>
    <row r="283" s="16" customFormat="1">
      <c r="A283" s="16"/>
      <c r="B283" s="257"/>
      <c r="C283" s="258"/>
      <c r="D283" s="226" t="s">
        <v>133</v>
      </c>
      <c r="E283" s="259" t="s">
        <v>19</v>
      </c>
      <c r="F283" s="260" t="s">
        <v>206</v>
      </c>
      <c r="G283" s="258"/>
      <c r="H283" s="261">
        <v>5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67" t="s">
        <v>133</v>
      </c>
      <c r="AU283" s="267" t="s">
        <v>83</v>
      </c>
      <c r="AV283" s="16" t="s">
        <v>141</v>
      </c>
      <c r="AW283" s="16" t="s">
        <v>35</v>
      </c>
      <c r="AX283" s="16" t="s">
        <v>73</v>
      </c>
      <c r="AY283" s="267" t="s">
        <v>122</v>
      </c>
    </row>
    <row r="284" s="13" customFormat="1">
      <c r="A284" s="13"/>
      <c r="B284" s="224"/>
      <c r="C284" s="225"/>
      <c r="D284" s="226" t="s">
        <v>133</v>
      </c>
      <c r="E284" s="227" t="s">
        <v>19</v>
      </c>
      <c r="F284" s="228" t="s">
        <v>838</v>
      </c>
      <c r="G284" s="225"/>
      <c r="H284" s="229">
        <v>5.0999999999999996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133</v>
      </c>
      <c r="AU284" s="235" t="s">
        <v>83</v>
      </c>
      <c r="AV284" s="13" t="s">
        <v>83</v>
      </c>
      <c r="AW284" s="13" t="s">
        <v>35</v>
      </c>
      <c r="AX284" s="13" t="s">
        <v>81</v>
      </c>
      <c r="AY284" s="235" t="s">
        <v>122</v>
      </c>
    </row>
    <row r="285" s="2" customFormat="1" ht="16.5" customHeight="1">
      <c r="A285" s="40"/>
      <c r="B285" s="41"/>
      <c r="C285" s="268" t="s">
        <v>406</v>
      </c>
      <c r="D285" s="268" t="s">
        <v>270</v>
      </c>
      <c r="E285" s="269" t="s">
        <v>419</v>
      </c>
      <c r="F285" s="270" t="s">
        <v>420</v>
      </c>
      <c r="G285" s="271" t="s">
        <v>127</v>
      </c>
      <c r="H285" s="272">
        <v>3.0600000000000001</v>
      </c>
      <c r="I285" s="273"/>
      <c r="J285" s="274">
        <f>ROUND(I285*H285,2)</f>
        <v>0</v>
      </c>
      <c r="K285" s="270" t="s">
        <v>128</v>
      </c>
      <c r="L285" s="275"/>
      <c r="M285" s="276" t="s">
        <v>19</v>
      </c>
      <c r="N285" s="277" t="s">
        <v>44</v>
      </c>
      <c r="O285" s="86"/>
      <c r="P285" s="215">
        <f>O285*H285</f>
        <v>0</v>
      </c>
      <c r="Q285" s="215">
        <v>0.17499999999999999</v>
      </c>
      <c r="R285" s="215">
        <f>Q285*H285</f>
        <v>0.53549999999999998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171</v>
      </c>
      <c r="AT285" s="217" t="s">
        <v>270</v>
      </c>
      <c r="AU285" s="217" t="s">
        <v>83</v>
      </c>
      <c r="AY285" s="19" t="s">
        <v>122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81</v>
      </c>
      <c r="BK285" s="218">
        <f>ROUND(I285*H285,2)</f>
        <v>0</v>
      </c>
      <c r="BL285" s="19" t="s">
        <v>129</v>
      </c>
      <c r="BM285" s="217" t="s">
        <v>839</v>
      </c>
    </row>
    <row r="286" s="14" customFormat="1">
      <c r="A286" s="14"/>
      <c r="B286" s="236"/>
      <c r="C286" s="237"/>
      <c r="D286" s="226" t="s">
        <v>133</v>
      </c>
      <c r="E286" s="238" t="s">
        <v>19</v>
      </c>
      <c r="F286" s="239" t="s">
        <v>422</v>
      </c>
      <c r="G286" s="237"/>
      <c r="H286" s="238" t="s">
        <v>19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133</v>
      </c>
      <c r="AU286" s="245" t="s">
        <v>83</v>
      </c>
      <c r="AV286" s="14" t="s">
        <v>81</v>
      </c>
      <c r="AW286" s="14" t="s">
        <v>35</v>
      </c>
      <c r="AX286" s="14" t="s">
        <v>73</v>
      </c>
      <c r="AY286" s="245" t="s">
        <v>122</v>
      </c>
    </row>
    <row r="287" s="13" customFormat="1">
      <c r="A287" s="13"/>
      <c r="B287" s="224"/>
      <c r="C287" s="225"/>
      <c r="D287" s="226" t="s">
        <v>133</v>
      </c>
      <c r="E287" s="227" t="s">
        <v>19</v>
      </c>
      <c r="F287" s="228" t="s">
        <v>835</v>
      </c>
      <c r="G287" s="225"/>
      <c r="H287" s="229">
        <v>3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133</v>
      </c>
      <c r="AU287" s="235" t="s">
        <v>83</v>
      </c>
      <c r="AV287" s="13" t="s">
        <v>83</v>
      </c>
      <c r="AW287" s="13" t="s">
        <v>35</v>
      </c>
      <c r="AX287" s="13" t="s">
        <v>73</v>
      </c>
      <c r="AY287" s="235" t="s">
        <v>122</v>
      </c>
    </row>
    <row r="288" s="16" customFormat="1">
      <c r="A288" s="16"/>
      <c r="B288" s="257"/>
      <c r="C288" s="258"/>
      <c r="D288" s="226" t="s">
        <v>133</v>
      </c>
      <c r="E288" s="259" t="s">
        <v>19</v>
      </c>
      <c r="F288" s="260" t="s">
        <v>206</v>
      </c>
      <c r="G288" s="258"/>
      <c r="H288" s="261">
        <v>3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67" t="s">
        <v>133</v>
      </c>
      <c r="AU288" s="267" t="s">
        <v>83</v>
      </c>
      <c r="AV288" s="16" t="s">
        <v>141</v>
      </c>
      <c r="AW288" s="16" t="s">
        <v>35</v>
      </c>
      <c r="AX288" s="16" t="s">
        <v>73</v>
      </c>
      <c r="AY288" s="267" t="s">
        <v>122</v>
      </c>
    </row>
    <row r="289" s="13" customFormat="1">
      <c r="A289" s="13"/>
      <c r="B289" s="224"/>
      <c r="C289" s="225"/>
      <c r="D289" s="226" t="s">
        <v>133</v>
      </c>
      <c r="E289" s="227" t="s">
        <v>19</v>
      </c>
      <c r="F289" s="228" t="s">
        <v>840</v>
      </c>
      <c r="G289" s="225"/>
      <c r="H289" s="229">
        <v>3.0600000000000001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133</v>
      </c>
      <c r="AU289" s="235" t="s">
        <v>83</v>
      </c>
      <c r="AV289" s="13" t="s">
        <v>83</v>
      </c>
      <c r="AW289" s="13" t="s">
        <v>35</v>
      </c>
      <c r="AX289" s="13" t="s">
        <v>81</v>
      </c>
      <c r="AY289" s="235" t="s">
        <v>122</v>
      </c>
    </row>
    <row r="290" s="12" customFormat="1" ht="22.8" customHeight="1">
      <c r="A290" s="12"/>
      <c r="B290" s="190"/>
      <c r="C290" s="191"/>
      <c r="D290" s="192" t="s">
        <v>72</v>
      </c>
      <c r="E290" s="204" t="s">
        <v>171</v>
      </c>
      <c r="F290" s="204" t="s">
        <v>428</v>
      </c>
      <c r="G290" s="191"/>
      <c r="H290" s="191"/>
      <c r="I290" s="194"/>
      <c r="J290" s="205">
        <f>BK290</f>
        <v>0</v>
      </c>
      <c r="K290" s="191"/>
      <c r="L290" s="196"/>
      <c r="M290" s="197"/>
      <c r="N290" s="198"/>
      <c r="O290" s="198"/>
      <c r="P290" s="199">
        <f>SUM(P291:P312)</f>
        <v>0</v>
      </c>
      <c r="Q290" s="198"/>
      <c r="R290" s="199">
        <f>SUM(R291:R312)</f>
        <v>3.5635241999999998</v>
      </c>
      <c r="S290" s="198"/>
      <c r="T290" s="200">
        <f>SUM(T291:T312)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1" t="s">
        <v>81</v>
      </c>
      <c r="AT290" s="202" t="s">
        <v>72</v>
      </c>
      <c r="AU290" s="202" t="s">
        <v>81</v>
      </c>
      <c r="AY290" s="201" t="s">
        <v>122</v>
      </c>
      <c r="BK290" s="203">
        <f>SUM(BK291:BK312)</f>
        <v>0</v>
      </c>
    </row>
    <row r="291" s="2" customFormat="1" ht="24.15" customHeight="1">
      <c r="A291" s="40"/>
      <c r="B291" s="41"/>
      <c r="C291" s="206" t="s">
        <v>412</v>
      </c>
      <c r="D291" s="206" t="s">
        <v>124</v>
      </c>
      <c r="E291" s="207" t="s">
        <v>430</v>
      </c>
      <c r="F291" s="208" t="s">
        <v>431</v>
      </c>
      <c r="G291" s="209" t="s">
        <v>174</v>
      </c>
      <c r="H291" s="210">
        <v>20</v>
      </c>
      <c r="I291" s="211"/>
      <c r="J291" s="212">
        <f>ROUND(I291*H291,2)</f>
        <v>0</v>
      </c>
      <c r="K291" s="208" t="s">
        <v>19</v>
      </c>
      <c r="L291" s="46"/>
      <c r="M291" s="213" t="s">
        <v>19</v>
      </c>
      <c r="N291" s="214" t="s">
        <v>44</v>
      </c>
      <c r="O291" s="86"/>
      <c r="P291" s="215">
        <f>O291*H291</f>
        <v>0</v>
      </c>
      <c r="Q291" s="215">
        <v>6.0000000000000002E-05</v>
      </c>
      <c r="R291" s="215">
        <f>Q291*H291</f>
        <v>0.0012000000000000001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129</v>
      </c>
      <c r="AT291" s="217" t="s">
        <v>124</v>
      </c>
      <c r="AU291" s="217" t="s">
        <v>83</v>
      </c>
      <c r="AY291" s="19" t="s">
        <v>122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81</v>
      </c>
      <c r="BK291" s="218">
        <f>ROUND(I291*H291,2)</f>
        <v>0</v>
      </c>
      <c r="BL291" s="19" t="s">
        <v>129</v>
      </c>
      <c r="BM291" s="217" t="s">
        <v>841</v>
      </c>
    </row>
    <row r="292" s="14" customFormat="1">
      <c r="A292" s="14"/>
      <c r="B292" s="236"/>
      <c r="C292" s="237"/>
      <c r="D292" s="226" t="s">
        <v>133</v>
      </c>
      <c r="E292" s="238" t="s">
        <v>19</v>
      </c>
      <c r="F292" s="239" t="s">
        <v>162</v>
      </c>
      <c r="G292" s="237"/>
      <c r="H292" s="238" t="s">
        <v>19</v>
      </c>
      <c r="I292" s="240"/>
      <c r="J292" s="237"/>
      <c r="K292" s="237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133</v>
      </c>
      <c r="AU292" s="245" t="s">
        <v>83</v>
      </c>
      <c r="AV292" s="14" t="s">
        <v>81</v>
      </c>
      <c r="AW292" s="14" t="s">
        <v>35</v>
      </c>
      <c r="AX292" s="14" t="s">
        <v>73</v>
      </c>
      <c r="AY292" s="245" t="s">
        <v>122</v>
      </c>
    </row>
    <row r="293" s="13" customFormat="1">
      <c r="A293" s="13"/>
      <c r="B293" s="224"/>
      <c r="C293" s="225"/>
      <c r="D293" s="226" t="s">
        <v>133</v>
      </c>
      <c r="E293" s="227" t="s">
        <v>19</v>
      </c>
      <c r="F293" s="228" t="s">
        <v>842</v>
      </c>
      <c r="G293" s="225"/>
      <c r="H293" s="229">
        <v>20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133</v>
      </c>
      <c r="AU293" s="235" t="s">
        <v>83</v>
      </c>
      <c r="AV293" s="13" t="s">
        <v>83</v>
      </c>
      <c r="AW293" s="13" t="s">
        <v>35</v>
      </c>
      <c r="AX293" s="13" t="s">
        <v>81</v>
      </c>
      <c r="AY293" s="235" t="s">
        <v>122</v>
      </c>
    </row>
    <row r="294" s="2" customFormat="1" ht="24.15" customHeight="1">
      <c r="A294" s="40"/>
      <c r="B294" s="41"/>
      <c r="C294" s="268" t="s">
        <v>418</v>
      </c>
      <c r="D294" s="268" t="s">
        <v>270</v>
      </c>
      <c r="E294" s="269" t="s">
        <v>435</v>
      </c>
      <c r="F294" s="270" t="s">
        <v>436</v>
      </c>
      <c r="G294" s="271" t="s">
        <v>174</v>
      </c>
      <c r="H294" s="272">
        <v>20</v>
      </c>
      <c r="I294" s="273"/>
      <c r="J294" s="274">
        <f>ROUND(I294*H294,2)</f>
        <v>0</v>
      </c>
      <c r="K294" s="270" t="s">
        <v>19</v>
      </c>
      <c r="L294" s="275"/>
      <c r="M294" s="276" t="s">
        <v>19</v>
      </c>
      <c r="N294" s="277" t="s">
        <v>44</v>
      </c>
      <c r="O294" s="86"/>
      <c r="P294" s="215">
        <f>O294*H294</f>
        <v>0</v>
      </c>
      <c r="Q294" s="215">
        <v>0.0037000000000000002</v>
      </c>
      <c r="R294" s="215">
        <f>Q294*H294</f>
        <v>0.07400000000000001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171</v>
      </c>
      <c r="AT294" s="217" t="s">
        <v>270</v>
      </c>
      <c r="AU294" s="217" t="s">
        <v>83</v>
      </c>
      <c r="AY294" s="19" t="s">
        <v>122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81</v>
      </c>
      <c r="BK294" s="218">
        <f>ROUND(I294*H294,2)</f>
        <v>0</v>
      </c>
      <c r="BL294" s="19" t="s">
        <v>129</v>
      </c>
      <c r="BM294" s="217" t="s">
        <v>843</v>
      </c>
    </row>
    <row r="295" s="2" customFormat="1" ht="16.5" customHeight="1">
      <c r="A295" s="40"/>
      <c r="B295" s="41"/>
      <c r="C295" s="206" t="s">
        <v>424</v>
      </c>
      <c r="D295" s="206" t="s">
        <v>124</v>
      </c>
      <c r="E295" s="207" t="s">
        <v>439</v>
      </c>
      <c r="F295" s="208" t="s">
        <v>440</v>
      </c>
      <c r="G295" s="209" t="s">
        <v>174</v>
      </c>
      <c r="H295" s="210">
        <v>19</v>
      </c>
      <c r="I295" s="211"/>
      <c r="J295" s="212">
        <f>ROUND(I295*H295,2)</f>
        <v>0</v>
      </c>
      <c r="K295" s="208" t="s">
        <v>128</v>
      </c>
      <c r="L295" s="46"/>
      <c r="M295" s="213" t="s">
        <v>19</v>
      </c>
      <c r="N295" s="214" t="s">
        <v>44</v>
      </c>
      <c r="O295" s="86"/>
      <c r="P295" s="215">
        <f>O295*H295</f>
        <v>0</v>
      </c>
      <c r="Q295" s="215">
        <v>1.1E-05</v>
      </c>
      <c r="R295" s="215">
        <f>Q295*H295</f>
        <v>0.00020899999999999998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129</v>
      </c>
      <c r="AT295" s="217" t="s">
        <v>124</v>
      </c>
      <c r="AU295" s="217" t="s">
        <v>83</v>
      </c>
      <c r="AY295" s="19" t="s">
        <v>122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81</v>
      </c>
      <c r="BK295" s="218">
        <f>ROUND(I295*H295,2)</f>
        <v>0</v>
      </c>
      <c r="BL295" s="19" t="s">
        <v>129</v>
      </c>
      <c r="BM295" s="217" t="s">
        <v>844</v>
      </c>
    </row>
    <row r="296" s="2" customFormat="1">
      <c r="A296" s="40"/>
      <c r="B296" s="41"/>
      <c r="C296" s="42"/>
      <c r="D296" s="219" t="s">
        <v>131</v>
      </c>
      <c r="E296" s="42"/>
      <c r="F296" s="220" t="s">
        <v>442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131</v>
      </c>
      <c r="AU296" s="19" t="s">
        <v>83</v>
      </c>
    </row>
    <row r="297" s="13" customFormat="1">
      <c r="A297" s="13"/>
      <c r="B297" s="224"/>
      <c r="C297" s="225"/>
      <c r="D297" s="226" t="s">
        <v>133</v>
      </c>
      <c r="E297" s="227" t="s">
        <v>19</v>
      </c>
      <c r="F297" s="228" t="s">
        <v>845</v>
      </c>
      <c r="G297" s="225"/>
      <c r="H297" s="229">
        <v>19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133</v>
      </c>
      <c r="AU297" s="235" t="s">
        <v>83</v>
      </c>
      <c r="AV297" s="13" t="s">
        <v>83</v>
      </c>
      <c r="AW297" s="13" t="s">
        <v>35</v>
      </c>
      <c r="AX297" s="13" t="s">
        <v>81</v>
      </c>
      <c r="AY297" s="235" t="s">
        <v>122</v>
      </c>
    </row>
    <row r="298" s="2" customFormat="1" ht="16.5" customHeight="1">
      <c r="A298" s="40"/>
      <c r="B298" s="41"/>
      <c r="C298" s="268" t="s">
        <v>429</v>
      </c>
      <c r="D298" s="268" t="s">
        <v>270</v>
      </c>
      <c r="E298" s="269" t="s">
        <v>445</v>
      </c>
      <c r="F298" s="270" t="s">
        <v>446</v>
      </c>
      <c r="G298" s="271" t="s">
        <v>174</v>
      </c>
      <c r="H298" s="272">
        <v>19</v>
      </c>
      <c r="I298" s="273"/>
      <c r="J298" s="274">
        <f>ROUND(I298*H298,2)</f>
        <v>0</v>
      </c>
      <c r="K298" s="270" t="s">
        <v>128</v>
      </c>
      <c r="L298" s="275"/>
      <c r="M298" s="276" t="s">
        <v>19</v>
      </c>
      <c r="N298" s="277" t="s">
        <v>44</v>
      </c>
      <c r="O298" s="86"/>
      <c r="P298" s="215">
        <f>O298*H298</f>
        <v>0</v>
      </c>
      <c r="Q298" s="215">
        <v>0.0035999999999999999</v>
      </c>
      <c r="R298" s="215">
        <f>Q298*H298</f>
        <v>0.068400000000000002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171</v>
      </c>
      <c r="AT298" s="217" t="s">
        <v>270</v>
      </c>
      <c r="AU298" s="217" t="s">
        <v>83</v>
      </c>
      <c r="AY298" s="19" t="s">
        <v>122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81</v>
      </c>
      <c r="BK298" s="218">
        <f>ROUND(I298*H298,2)</f>
        <v>0</v>
      </c>
      <c r="BL298" s="19" t="s">
        <v>129</v>
      </c>
      <c r="BM298" s="217" t="s">
        <v>846</v>
      </c>
    </row>
    <row r="299" s="2" customFormat="1" ht="24.15" customHeight="1">
      <c r="A299" s="40"/>
      <c r="B299" s="41"/>
      <c r="C299" s="206" t="s">
        <v>434</v>
      </c>
      <c r="D299" s="206" t="s">
        <v>124</v>
      </c>
      <c r="E299" s="207" t="s">
        <v>449</v>
      </c>
      <c r="F299" s="208" t="s">
        <v>450</v>
      </c>
      <c r="G299" s="209" t="s">
        <v>144</v>
      </c>
      <c r="H299" s="210">
        <v>8</v>
      </c>
      <c r="I299" s="211"/>
      <c r="J299" s="212">
        <f>ROUND(I299*H299,2)</f>
        <v>0</v>
      </c>
      <c r="K299" s="208" t="s">
        <v>128</v>
      </c>
      <c r="L299" s="46"/>
      <c r="M299" s="213" t="s">
        <v>19</v>
      </c>
      <c r="N299" s="214" t="s">
        <v>44</v>
      </c>
      <c r="O299" s="86"/>
      <c r="P299" s="215">
        <f>O299*H299</f>
        <v>0</v>
      </c>
      <c r="Q299" s="215">
        <v>1.9E-06</v>
      </c>
      <c r="R299" s="215">
        <f>Q299*H299</f>
        <v>1.52E-05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129</v>
      </c>
      <c r="AT299" s="217" t="s">
        <v>124</v>
      </c>
      <c r="AU299" s="217" t="s">
        <v>83</v>
      </c>
      <c r="AY299" s="19" t="s">
        <v>122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81</v>
      </c>
      <c r="BK299" s="218">
        <f>ROUND(I299*H299,2)</f>
        <v>0</v>
      </c>
      <c r="BL299" s="19" t="s">
        <v>129</v>
      </c>
      <c r="BM299" s="217" t="s">
        <v>847</v>
      </c>
    </row>
    <row r="300" s="2" customFormat="1">
      <c r="A300" s="40"/>
      <c r="B300" s="41"/>
      <c r="C300" s="42"/>
      <c r="D300" s="219" t="s">
        <v>131</v>
      </c>
      <c r="E300" s="42"/>
      <c r="F300" s="220" t="s">
        <v>452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131</v>
      </c>
      <c r="AU300" s="19" t="s">
        <v>83</v>
      </c>
    </row>
    <row r="301" s="13" customFormat="1">
      <c r="A301" s="13"/>
      <c r="B301" s="224"/>
      <c r="C301" s="225"/>
      <c r="D301" s="226" t="s">
        <v>133</v>
      </c>
      <c r="E301" s="227" t="s">
        <v>19</v>
      </c>
      <c r="F301" s="228" t="s">
        <v>848</v>
      </c>
      <c r="G301" s="225"/>
      <c r="H301" s="229">
        <v>8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133</v>
      </c>
      <c r="AU301" s="235" t="s">
        <v>83</v>
      </c>
      <c r="AV301" s="13" t="s">
        <v>83</v>
      </c>
      <c r="AW301" s="13" t="s">
        <v>35</v>
      </c>
      <c r="AX301" s="13" t="s">
        <v>81</v>
      </c>
      <c r="AY301" s="235" t="s">
        <v>122</v>
      </c>
    </row>
    <row r="302" s="2" customFormat="1" ht="16.5" customHeight="1">
      <c r="A302" s="40"/>
      <c r="B302" s="41"/>
      <c r="C302" s="268" t="s">
        <v>438</v>
      </c>
      <c r="D302" s="268" t="s">
        <v>270</v>
      </c>
      <c r="E302" s="269" t="s">
        <v>454</v>
      </c>
      <c r="F302" s="270" t="s">
        <v>455</v>
      </c>
      <c r="G302" s="271" t="s">
        <v>144</v>
      </c>
      <c r="H302" s="272">
        <v>8</v>
      </c>
      <c r="I302" s="273"/>
      <c r="J302" s="274">
        <f>ROUND(I302*H302,2)</f>
        <v>0</v>
      </c>
      <c r="K302" s="270" t="s">
        <v>19</v>
      </c>
      <c r="L302" s="275"/>
      <c r="M302" s="276" t="s">
        <v>19</v>
      </c>
      <c r="N302" s="277" t="s">
        <v>44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171</v>
      </c>
      <c r="AT302" s="217" t="s">
        <v>270</v>
      </c>
      <c r="AU302" s="217" t="s">
        <v>83</v>
      </c>
      <c r="AY302" s="19" t="s">
        <v>122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81</v>
      </c>
      <c r="BK302" s="218">
        <f>ROUND(I302*H302,2)</f>
        <v>0</v>
      </c>
      <c r="BL302" s="19" t="s">
        <v>129</v>
      </c>
      <c r="BM302" s="217" t="s">
        <v>849</v>
      </c>
    </row>
    <row r="303" s="13" customFormat="1">
      <c r="A303" s="13"/>
      <c r="B303" s="224"/>
      <c r="C303" s="225"/>
      <c r="D303" s="226" t="s">
        <v>133</v>
      </c>
      <c r="E303" s="227" t="s">
        <v>19</v>
      </c>
      <c r="F303" s="228" t="s">
        <v>850</v>
      </c>
      <c r="G303" s="225"/>
      <c r="H303" s="229">
        <v>8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133</v>
      </c>
      <c r="AU303" s="235" t="s">
        <v>83</v>
      </c>
      <c r="AV303" s="13" t="s">
        <v>83</v>
      </c>
      <c r="AW303" s="13" t="s">
        <v>35</v>
      </c>
      <c r="AX303" s="13" t="s">
        <v>81</v>
      </c>
      <c r="AY303" s="235" t="s">
        <v>122</v>
      </c>
    </row>
    <row r="304" s="2" customFormat="1" ht="16.5" customHeight="1">
      <c r="A304" s="40"/>
      <c r="B304" s="41"/>
      <c r="C304" s="206" t="s">
        <v>444</v>
      </c>
      <c r="D304" s="206" t="s">
        <v>124</v>
      </c>
      <c r="E304" s="207" t="s">
        <v>485</v>
      </c>
      <c r="F304" s="208" t="s">
        <v>486</v>
      </c>
      <c r="G304" s="209" t="s">
        <v>144</v>
      </c>
      <c r="H304" s="210">
        <v>3</v>
      </c>
      <c r="I304" s="211"/>
      <c r="J304" s="212">
        <f>ROUND(I304*H304,2)</f>
        <v>0</v>
      </c>
      <c r="K304" s="208" t="s">
        <v>19</v>
      </c>
      <c r="L304" s="46"/>
      <c r="M304" s="213" t="s">
        <v>19</v>
      </c>
      <c r="N304" s="214" t="s">
        <v>44</v>
      </c>
      <c r="O304" s="86"/>
      <c r="P304" s="215">
        <f>O304*H304</f>
        <v>0</v>
      </c>
      <c r="Q304" s="215">
        <v>0.34089999999999998</v>
      </c>
      <c r="R304" s="215">
        <f>Q304*H304</f>
        <v>1.0226999999999999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129</v>
      </c>
      <c r="AT304" s="217" t="s">
        <v>124</v>
      </c>
      <c r="AU304" s="217" t="s">
        <v>83</v>
      </c>
      <c r="AY304" s="19" t="s">
        <v>122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81</v>
      </c>
      <c r="BK304" s="218">
        <f>ROUND(I304*H304,2)</f>
        <v>0</v>
      </c>
      <c r="BL304" s="19" t="s">
        <v>129</v>
      </c>
      <c r="BM304" s="217" t="s">
        <v>851</v>
      </c>
    </row>
    <row r="305" s="2" customFormat="1" ht="16.5" customHeight="1">
      <c r="A305" s="40"/>
      <c r="B305" s="41"/>
      <c r="C305" s="268" t="s">
        <v>448</v>
      </c>
      <c r="D305" s="268" t="s">
        <v>270</v>
      </c>
      <c r="E305" s="269" t="s">
        <v>489</v>
      </c>
      <c r="F305" s="270" t="s">
        <v>490</v>
      </c>
      <c r="G305" s="271" t="s">
        <v>491</v>
      </c>
      <c r="H305" s="272">
        <v>3</v>
      </c>
      <c r="I305" s="273"/>
      <c r="J305" s="274">
        <f>ROUND(I305*H305,2)</f>
        <v>0</v>
      </c>
      <c r="K305" s="270" t="s">
        <v>19</v>
      </c>
      <c r="L305" s="275"/>
      <c r="M305" s="276" t="s">
        <v>19</v>
      </c>
      <c r="N305" s="277" t="s">
        <v>44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171</v>
      </c>
      <c r="AT305" s="217" t="s">
        <v>270</v>
      </c>
      <c r="AU305" s="217" t="s">
        <v>83</v>
      </c>
      <c r="AY305" s="19" t="s">
        <v>122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81</v>
      </c>
      <c r="BK305" s="218">
        <f>ROUND(I305*H305,2)</f>
        <v>0</v>
      </c>
      <c r="BL305" s="19" t="s">
        <v>129</v>
      </c>
      <c r="BM305" s="217" t="s">
        <v>852</v>
      </c>
    </row>
    <row r="306" s="2" customFormat="1" ht="16.5" customHeight="1">
      <c r="A306" s="40"/>
      <c r="B306" s="41"/>
      <c r="C306" s="268" t="s">
        <v>453</v>
      </c>
      <c r="D306" s="268" t="s">
        <v>270</v>
      </c>
      <c r="E306" s="269" t="s">
        <v>494</v>
      </c>
      <c r="F306" s="270" t="s">
        <v>495</v>
      </c>
      <c r="G306" s="271" t="s">
        <v>491</v>
      </c>
      <c r="H306" s="272">
        <v>3</v>
      </c>
      <c r="I306" s="273"/>
      <c r="J306" s="274">
        <f>ROUND(I306*H306,2)</f>
        <v>0</v>
      </c>
      <c r="K306" s="270" t="s">
        <v>19</v>
      </c>
      <c r="L306" s="275"/>
      <c r="M306" s="276" t="s">
        <v>19</v>
      </c>
      <c r="N306" s="277" t="s">
        <v>44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171</v>
      </c>
      <c r="AT306" s="217" t="s">
        <v>270</v>
      </c>
      <c r="AU306" s="217" t="s">
        <v>83</v>
      </c>
      <c r="AY306" s="19" t="s">
        <v>122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81</v>
      </c>
      <c r="BK306" s="218">
        <f>ROUND(I306*H306,2)</f>
        <v>0</v>
      </c>
      <c r="BL306" s="19" t="s">
        <v>129</v>
      </c>
      <c r="BM306" s="217" t="s">
        <v>853</v>
      </c>
    </row>
    <row r="307" s="2" customFormat="1" ht="16.5" customHeight="1">
      <c r="A307" s="40"/>
      <c r="B307" s="41"/>
      <c r="C307" s="206" t="s">
        <v>457</v>
      </c>
      <c r="D307" s="206" t="s">
        <v>124</v>
      </c>
      <c r="E307" s="207" t="s">
        <v>507</v>
      </c>
      <c r="F307" s="208" t="s">
        <v>508</v>
      </c>
      <c r="G307" s="209" t="s">
        <v>144</v>
      </c>
      <c r="H307" s="210">
        <v>2</v>
      </c>
      <c r="I307" s="211"/>
      <c r="J307" s="212">
        <f>ROUND(I307*H307,2)</f>
        <v>0</v>
      </c>
      <c r="K307" s="208" t="s">
        <v>509</v>
      </c>
      <c r="L307" s="46"/>
      <c r="M307" s="213" t="s">
        <v>19</v>
      </c>
      <c r="N307" s="214" t="s">
        <v>44</v>
      </c>
      <c r="O307" s="86"/>
      <c r="P307" s="215">
        <f>O307*H307</f>
        <v>0</v>
      </c>
      <c r="Q307" s="215">
        <v>0.42080000000000001</v>
      </c>
      <c r="R307" s="215">
        <f>Q307*H307</f>
        <v>0.84160000000000001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129</v>
      </c>
      <c r="AT307" s="217" t="s">
        <v>124</v>
      </c>
      <c r="AU307" s="217" t="s">
        <v>83</v>
      </c>
      <c r="AY307" s="19" t="s">
        <v>122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81</v>
      </c>
      <c r="BK307" s="218">
        <f>ROUND(I307*H307,2)</f>
        <v>0</v>
      </c>
      <c r="BL307" s="19" t="s">
        <v>129</v>
      </c>
      <c r="BM307" s="217" t="s">
        <v>854</v>
      </c>
    </row>
    <row r="308" s="2" customFormat="1">
      <c r="A308" s="40"/>
      <c r="B308" s="41"/>
      <c r="C308" s="42"/>
      <c r="D308" s="219" t="s">
        <v>131</v>
      </c>
      <c r="E308" s="42"/>
      <c r="F308" s="220" t="s">
        <v>511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131</v>
      </c>
      <c r="AU308" s="19" t="s">
        <v>83</v>
      </c>
    </row>
    <row r="309" s="14" customFormat="1">
      <c r="A309" s="14"/>
      <c r="B309" s="236"/>
      <c r="C309" s="237"/>
      <c r="D309" s="226" t="s">
        <v>133</v>
      </c>
      <c r="E309" s="238" t="s">
        <v>19</v>
      </c>
      <c r="F309" s="239" t="s">
        <v>139</v>
      </c>
      <c r="G309" s="237"/>
      <c r="H309" s="238" t="s">
        <v>19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133</v>
      </c>
      <c r="AU309" s="245" t="s">
        <v>83</v>
      </c>
      <c r="AV309" s="14" t="s">
        <v>81</v>
      </c>
      <c r="AW309" s="14" t="s">
        <v>35</v>
      </c>
      <c r="AX309" s="14" t="s">
        <v>73</v>
      </c>
      <c r="AY309" s="245" t="s">
        <v>122</v>
      </c>
    </row>
    <row r="310" s="13" customFormat="1">
      <c r="A310" s="13"/>
      <c r="B310" s="224"/>
      <c r="C310" s="225"/>
      <c r="D310" s="226" t="s">
        <v>133</v>
      </c>
      <c r="E310" s="227" t="s">
        <v>19</v>
      </c>
      <c r="F310" s="228" t="s">
        <v>855</v>
      </c>
      <c r="G310" s="225"/>
      <c r="H310" s="229">
        <v>2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133</v>
      </c>
      <c r="AU310" s="235" t="s">
        <v>83</v>
      </c>
      <c r="AV310" s="13" t="s">
        <v>83</v>
      </c>
      <c r="AW310" s="13" t="s">
        <v>35</v>
      </c>
      <c r="AX310" s="13" t="s">
        <v>81</v>
      </c>
      <c r="AY310" s="235" t="s">
        <v>122</v>
      </c>
    </row>
    <row r="311" s="2" customFormat="1" ht="24.15" customHeight="1">
      <c r="A311" s="40"/>
      <c r="B311" s="41"/>
      <c r="C311" s="206" t="s">
        <v>462</v>
      </c>
      <c r="D311" s="206" t="s">
        <v>124</v>
      </c>
      <c r="E311" s="207" t="s">
        <v>514</v>
      </c>
      <c r="F311" s="208" t="s">
        <v>515</v>
      </c>
      <c r="G311" s="209" t="s">
        <v>144</v>
      </c>
      <c r="H311" s="210">
        <v>5</v>
      </c>
      <c r="I311" s="211"/>
      <c r="J311" s="212">
        <f>ROUND(I311*H311,2)</f>
        <v>0</v>
      </c>
      <c r="K311" s="208" t="s">
        <v>19</v>
      </c>
      <c r="L311" s="46"/>
      <c r="M311" s="213" t="s">
        <v>19</v>
      </c>
      <c r="N311" s="214" t="s">
        <v>44</v>
      </c>
      <c r="O311" s="86"/>
      <c r="P311" s="215">
        <f>O311*H311</f>
        <v>0</v>
      </c>
      <c r="Q311" s="215">
        <v>0.31108000000000002</v>
      </c>
      <c r="R311" s="215">
        <f>Q311*H311</f>
        <v>1.5554000000000001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129</v>
      </c>
      <c r="AT311" s="217" t="s">
        <v>124</v>
      </c>
      <c r="AU311" s="217" t="s">
        <v>83</v>
      </c>
      <c r="AY311" s="19" t="s">
        <v>122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81</v>
      </c>
      <c r="BK311" s="218">
        <f>ROUND(I311*H311,2)</f>
        <v>0</v>
      </c>
      <c r="BL311" s="19" t="s">
        <v>129</v>
      </c>
      <c r="BM311" s="217" t="s">
        <v>856</v>
      </c>
    </row>
    <row r="312" s="13" customFormat="1">
      <c r="A312" s="13"/>
      <c r="B312" s="224"/>
      <c r="C312" s="225"/>
      <c r="D312" s="226" t="s">
        <v>133</v>
      </c>
      <c r="E312" s="227" t="s">
        <v>19</v>
      </c>
      <c r="F312" s="228" t="s">
        <v>857</v>
      </c>
      <c r="G312" s="225"/>
      <c r="H312" s="229">
        <v>5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133</v>
      </c>
      <c r="AU312" s="235" t="s">
        <v>83</v>
      </c>
      <c r="AV312" s="13" t="s">
        <v>83</v>
      </c>
      <c r="AW312" s="13" t="s">
        <v>35</v>
      </c>
      <c r="AX312" s="13" t="s">
        <v>81</v>
      </c>
      <c r="AY312" s="235" t="s">
        <v>122</v>
      </c>
    </row>
    <row r="313" s="12" customFormat="1" ht="22.8" customHeight="1">
      <c r="A313" s="12"/>
      <c r="B313" s="190"/>
      <c r="C313" s="191"/>
      <c r="D313" s="192" t="s">
        <v>72</v>
      </c>
      <c r="E313" s="204" t="s">
        <v>178</v>
      </c>
      <c r="F313" s="204" t="s">
        <v>518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P314+SUM(P315:P382)</f>
        <v>0</v>
      </c>
      <c r="Q313" s="198"/>
      <c r="R313" s="199">
        <f>R314+SUM(R315:R382)</f>
        <v>84.274491999999995</v>
      </c>
      <c r="S313" s="198"/>
      <c r="T313" s="200">
        <f>T314+SUM(T315:T382)</f>
        <v>3.8399999999999999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81</v>
      </c>
      <c r="AT313" s="202" t="s">
        <v>72</v>
      </c>
      <c r="AU313" s="202" t="s">
        <v>81</v>
      </c>
      <c r="AY313" s="201" t="s">
        <v>122</v>
      </c>
      <c r="BK313" s="203">
        <f>BK314+SUM(BK315:BK382)</f>
        <v>0</v>
      </c>
    </row>
    <row r="314" s="2" customFormat="1" ht="37.8" customHeight="1">
      <c r="A314" s="40"/>
      <c r="B314" s="41"/>
      <c r="C314" s="206" t="s">
        <v>466</v>
      </c>
      <c r="D314" s="206" t="s">
        <v>124</v>
      </c>
      <c r="E314" s="207" t="s">
        <v>552</v>
      </c>
      <c r="F314" s="208" t="s">
        <v>553</v>
      </c>
      <c r="G314" s="209" t="s">
        <v>174</v>
      </c>
      <c r="H314" s="210">
        <v>143</v>
      </c>
      <c r="I314" s="211"/>
      <c r="J314" s="212">
        <f>ROUND(I314*H314,2)</f>
        <v>0</v>
      </c>
      <c r="K314" s="208" t="s">
        <v>128</v>
      </c>
      <c r="L314" s="46"/>
      <c r="M314" s="213" t="s">
        <v>19</v>
      </c>
      <c r="N314" s="214" t="s">
        <v>44</v>
      </c>
      <c r="O314" s="86"/>
      <c r="P314" s="215">
        <f>O314*H314</f>
        <v>0</v>
      </c>
      <c r="Q314" s="215">
        <v>0.080876400000000001</v>
      </c>
      <c r="R314" s="215">
        <f>Q314*H314</f>
        <v>11.5653252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129</v>
      </c>
      <c r="AT314" s="217" t="s">
        <v>124</v>
      </c>
      <c r="AU314" s="217" t="s">
        <v>83</v>
      </c>
      <c r="AY314" s="19" t="s">
        <v>122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81</v>
      </c>
      <c r="BK314" s="218">
        <f>ROUND(I314*H314,2)</f>
        <v>0</v>
      </c>
      <c r="BL314" s="19" t="s">
        <v>129</v>
      </c>
      <c r="BM314" s="217" t="s">
        <v>858</v>
      </c>
    </row>
    <row r="315" s="2" customFormat="1">
      <c r="A315" s="40"/>
      <c r="B315" s="41"/>
      <c r="C315" s="42"/>
      <c r="D315" s="219" t="s">
        <v>131</v>
      </c>
      <c r="E315" s="42"/>
      <c r="F315" s="220" t="s">
        <v>555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131</v>
      </c>
      <c r="AU315" s="19" t="s">
        <v>83</v>
      </c>
    </row>
    <row r="316" s="14" customFormat="1">
      <c r="A316" s="14"/>
      <c r="B316" s="236"/>
      <c r="C316" s="237"/>
      <c r="D316" s="226" t="s">
        <v>133</v>
      </c>
      <c r="E316" s="238" t="s">
        <v>19</v>
      </c>
      <c r="F316" s="239" t="s">
        <v>422</v>
      </c>
      <c r="G316" s="237"/>
      <c r="H316" s="238" t="s">
        <v>19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133</v>
      </c>
      <c r="AU316" s="245" t="s">
        <v>83</v>
      </c>
      <c r="AV316" s="14" t="s">
        <v>81</v>
      </c>
      <c r="AW316" s="14" t="s">
        <v>35</v>
      </c>
      <c r="AX316" s="14" t="s">
        <v>73</v>
      </c>
      <c r="AY316" s="245" t="s">
        <v>122</v>
      </c>
    </row>
    <row r="317" s="13" customFormat="1">
      <c r="A317" s="13"/>
      <c r="B317" s="224"/>
      <c r="C317" s="225"/>
      <c r="D317" s="226" t="s">
        <v>133</v>
      </c>
      <c r="E317" s="227" t="s">
        <v>19</v>
      </c>
      <c r="F317" s="228" t="s">
        <v>859</v>
      </c>
      <c r="G317" s="225"/>
      <c r="H317" s="229">
        <v>143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133</v>
      </c>
      <c r="AU317" s="235" t="s">
        <v>83</v>
      </c>
      <c r="AV317" s="13" t="s">
        <v>83</v>
      </c>
      <c r="AW317" s="13" t="s">
        <v>35</v>
      </c>
      <c r="AX317" s="13" t="s">
        <v>81</v>
      </c>
      <c r="AY317" s="235" t="s">
        <v>122</v>
      </c>
    </row>
    <row r="318" s="2" customFormat="1" ht="16.5" customHeight="1">
      <c r="A318" s="40"/>
      <c r="B318" s="41"/>
      <c r="C318" s="268" t="s">
        <v>471</v>
      </c>
      <c r="D318" s="268" t="s">
        <v>270</v>
      </c>
      <c r="E318" s="269" t="s">
        <v>558</v>
      </c>
      <c r="F318" s="270" t="s">
        <v>559</v>
      </c>
      <c r="G318" s="271" t="s">
        <v>174</v>
      </c>
      <c r="H318" s="272">
        <v>145.86000000000001</v>
      </c>
      <c r="I318" s="273"/>
      <c r="J318" s="274">
        <f>ROUND(I318*H318,2)</f>
        <v>0</v>
      </c>
      <c r="K318" s="270" t="s">
        <v>128</v>
      </c>
      <c r="L318" s="275"/>
      <c r="M318" s="276" t="s">
        <v>19</v>
      </c>
      <c r="N318" s="277" t="s">
        <v>44</v>
      </c>
      <c r="O318" s="86"/>
      <c r="P318" s="215">
        <f>O318*H318</f>
        <v>0</v>
      </c>
      <c r="Q318" s="215">
        <v>0.045999999999999999</v>
      </c>
      <c r="R318" s="215">
        <f>Q318*H318</f>
        <v>6.7095600000000006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171</v>
      </c>
      <c r="AT318" s="217" t="s">
        <v>270</v>
      </c>
      <c r="AU318" s="217" t="s">
        <v>83</v>
      </c>
      <c r="AY318" s="19" t="s">
        <v>122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81</v>
      </c>
      <c r="BK318" s="218">
        <f>ROUND(I318*H318,2)</f>
        <v>0</v>
      </c>
      <c r="BL318" s="19" t="s">
        <v>129</v>
      </c>
      <c r="BM318" s="217" t="s">
        <v>860</v>
      </c>
    </row>
    <row r="319" s="13" customFormat="1">
      <c r="A319" s="13"/>
      <c r="B319" s="224"/>
      <c r="C319" s="225"/>
      <c r="D319" s="226" t="s">
        <v>133</v>
      </c>
      <c r="E319" s="227" t="s">
        <v>19</v>
      </c>
      <c r="F319" s="228" t="s">
        <v>861</v>
      </c>
      <c r="G319" s="225"/>
      <c r="H319" s="229">
        <v>145.86000000000001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133</v>
      </c>
      <c r="AU319" s="235" t="s">
        <v>83</v>
      </c>
      <c r="AV319" s="13" t="s">
        <v>83</v>
      </c>
      <c r="AW319" s="13" t="s">
        <v>35</v>
      </c>
      <c r="AX319" s="13" t="s">
        <v>81</v>
      </c>
      <c r="AY319" s="235" t="s">
        <v>122</v>
      </c>
    </row>
    <row r="320" s="2" customFormat="1" ht="24.15" customHeight="1">
      <c r="A320" s="40"/>
      <c r="B320" s="41"/>
      <c r="C320" s="206" t="s">
        <v>475</v>
      </c>
      <c r="D320" s="206" t="s">
        <v>124</v>
      </c>
      <c r="E320" s="207" t="s">
        <v>563</v>
      </c>
      <c r="F320" s="208" t="s">
        <v>564</v>
      </c>
      <c r="G320" s="209" t="s">
        <v>174</v>
      </c>
      <c r="H320" s="210">
        <v>158</v>
      </c>
      <c r="I320" s="211"/>
      <c r="J320" s="212">
        <f>ROUND(I320*H320,2)</f>
        <v>0</v>
      </c>
      <c r="K320" s="208" t="s">
        <v>128</v>
      </c>
      <c r="L320" s="46"/>
      <c r="M320" s="213" t="s">
        <v>19</v>
      </c>
      <c r="N320" s="214" t="s">
        <v>44</v>
      </c>
      <c r="O320" s="86"/>
      <c r="P320" s="215">
        <f>O320*H320</f>
        <v>0</v>
      </c>
      <c r="Q320" s="215">
        <v>0.15539952000000001</v>
      </c>
      <c r="R320" s="215">
        <f>Q320*H320</f>
        <v>24.553124160000003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129</v>
      </c>
      <c r="AT320" s="217" t="s">
        <v>124</v>
      </c>
      <c r="AU320" s="217" t="s">
        <v>83</v>
      </c>
      <c r="AY320" s="19" t="s">
        <v>122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81</v>
      </c>
      <c r="BK320" s="218">
        <f>ROUND(I320*H320,2)</f>
        <v>0</v>
      </c>
      <c r="BL320" s="19" t="s">
        <v>129</v>
      </c>
      <c r="BM320" s="217" t="s">
        <v>862</v>
      </c>
    </row>
    <row r="321" s="2" customFormat="1">
      <c r="A321" s="40"/>
      <c r="B321" s="41"/>
      <c r="C321" s="42"/>
      <c r="D321" s="219" t="s">
        <v>131</v>
      </c>
      <c r="E321" s="42"/>
      <c r="F321" s="220" t="s">
        <v>566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131</v>
      </c>
      <c r="AU321" s="19" t="s">
        <v>83</v>
      </c>
    </row>
    <row r="322" s="14" customFormat="1">
      <c r="A322" s="14"/>
      <c r="B322" s="236"/>
      <c r="C322" s="237"/>
      <c r="D322" s="226" t="s">
        <v>133</v>
      </c>
      <c r="E322" s="238" t="s">
        <v>19</v>
      </c>
      <c r="F322" s="239" t="s">
        <v>338</v>
      </c>
      <c r="G322" s="237"/>
      <c r="H322" s="238" t="s">
        <v>19</v>
      </c>
      <c r="I322" s="240"/>
      <c r="J322" s="237"/>
      <c r="K322" s="237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133</v>
      </c>
      <c r="AU322" s="245" t="s">
        <v>83</v>
      </c>
      <c r="AV322" s="14" t="s">
        <v>81</v>
      </c>
      <c r="AW322" s="14" t="s">
        <v>35</v>
      </c>
      <c r="AX322" s="14" t="s">
        <v>73</v>
      </c>
      <c r="AY322" s="245" t="s">
        <v>122</v>
      </c>
    </row>
    <row r="323" s="13" customFormat="1">
      <c r="A323" s="13"/>
      <c r="B323" s="224"/>
      <c r="C323" s="225"/>
      <c r="D323" s="226" t="s">
        <v>133</v>
      </c>
      <c r="E323" s="227" t="s">
        <v>19</v>
      </c>
      <c r="F323" s="228" t="s">
        <v>863</v>
      </c>
      <c r="G323" s="225"/>
      <c r="H323" s="229">
        <v>108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133</v>
      </c>
      <c r="AU323" s="235" t="s">
        <v>83</v>
      </c>
      <c r="AV323" s="13" t="s">
        <v>83</v>
      </c>
      <c r="AW323" s="13" t="s">
        <v>35</v>
      </c>
      <c r="AX323" s="13" t="s">
        <v>73</v>
      </c>
      <c r="AY323" s="235" t="s">
        <v>122</v>
      </c>
    </row>
    <row r="324" s="13" customFormat="1">
      <c r="A324" s="13"/>
      <c r="B324" s="224"/>
      <c r="C324" s="225"/>
      <c r="D324" s="226" t="s">
        <v>133</v>
      </c>
      <c r="E324" s="227" t="s">
        <v>19</v>
      </c>
      <c r="F324" s="228" t="s">
        <v>864</v>
      </c>
      <c r="G324" s="225"/>
      <c r="H324" s="229">
        <v>38</v>
      </c>
      <c r="I324" s="230"/>
      <c r="J324" s="225"/>
      <c r="K324" s="225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133</v>
      </c>
      <c r="AU324" s="235" t="s">
        <v>83</v>
      </c>
      <c r="AV324" s="13" t="s">
        <v>83</v>
      </c>
      <c r="AW324" s="13" t="s">
        <v>35</v>
      </c>
      <c r="AX324" s="13" t="s">
        <v>73</v>
      </c>
      <c r="AY324" s="235" t="s">
        <v>122</v>
      </c>
    </row>
    <row r="325" s="13" customFormat="1">
      <c r="A325" s="13"/>
      <c r="B325" s="224"/>
      <c r="C325" s="225"/>
      <c r="D325" s="226" t="s">
        <v>133</v>
      </c>
      <c r="E325" s="227" t="s">
        <v>19</v>
      </c>
      <c r="F325" s="228" t="s">
        <v>865</v>
      </c>
      <c r="G325" s="225"/>
      <c r="H325" s="229">
        <v>12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133</v>
      </c>
      <c r="AU325" s="235" t="s">
        <v>83</v>
      </c>
      <c r="AV325" s="13" t="s">
        <v>83</v>
      </c>
      <c r="AW325" s="13" t="s">
        <v>35</v>
      </c>
      <c r="AX325" s="13" t="s">
        <v>73</v>
      </c>
      <c r="AY325" s="235" t="s">
        <v>122</v>
      </c>
    </row>
    <row r="326" s="15" customFormat="1">
      <c r="A326" s="15"/>
      <c r="B326" s="246"/>
      <c r="C326" s="247"/>
      <c r="D326" s="226" t="s">
        <v>133</v>
      </c>
      <c r="E326" s="248" t="s">
        <v>19</v>
      </c>
      <c r="F326" s="249" t="s">
        <v>164</v>
      </c>
      <c r="G326" s="247"/>
      <c r="H326" s="250">
        <v>158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6" t="s">
        <v>133</v>
      </c>
      <c r="AU326" s="256" t="s">
        <v>83</v>
      </c>
      <c r="AV326" s="15" t="s">
        <v>129</v>
      </c>
      <c r="AW326" s="15" t="s">
        <v>35</v>
      </c>
      <c r="AX326" s="15" t="s">
        <v>81</v>
      </c>
      <c r="AY326" s="256" t="s">
        <v>122</v>
      </c>
    </row>
    <row r="327" s="2" customFormat="1" ht="16.5" customHeight="1">
      <c r="A327" s="40"/>
      <c r="B327" s="41"/>
      <c r="C327" s="268" t="s">
        <v>480</v>
      </c>
      <c r="D327" s="268" t="s">
        <v>270</v>
      </c>
      <c r="E327" s="269" t="s">
        <v>571</v>
      </c>
      <c r="F327" s="270" t="s">
        <v>572</v>
      </c>
      <c r="G327" s="271" t="s">
        <v>174</v>
      </c>
      <c r="H327" s="272">
        <v>12</v>
      </c>
      <c r="I327" s="273"/>
      <c r="J327" s="274">
        <f>ROUND(I327*H327,2)</f>
        <v>0</v>
      </c>
      <c r="K327" s="270" t="s">
        <v>128</v>
      </c>
      <c r="L327" s="275"/>
      <c r="M327" s="276" t="s">
        <v>19</v>
      </c>
      <c r="N327" s="277" t="s">
        <v>44</v>
      </c>
      <c r="O327" s="86"/>
      <c r="P327" s="215">
        <f>O327*H327</f>
        <v>0</v>
      </c>
      <c r="Q327" s="215">
        <v>0.065670000000000006</v>
      </c>
      <c r="R327" s="215">
        <f>Q327*H327</f>
        <v>0.78804000000000007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171</v>
      </c>
      <c r="AT327" s="217" t="s">
        <v>270</v>
      </c>
      <c r="AU327" s="217" t="s">
        <v>83</v>
      </c>
      <c r="AY327" s="19" t="s">
        <v>122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81</v>
      </c>
      <c r="BK327" s="218">
        <f>ROUND(I327*H327,2)</f>
        <v>0</v>
      </c>
      <c r="BL327" s="19" t="s">
        <v>129</v>
      </c>
      <c r="BM327" s="217" t="s">
        <v>866</v>
      </c>
    </row>
    <row r="328" s="13" customFormat="1">
      <c r="A328" s="13"/>
      <c r="B328" s="224"/>
      <c r="C328" s="225"/>
      <c r="D328" s="226" t="s">
        <v>133</v>
      </c>
      <c r="E328" s="227" t="s">
        <v>19</v>
      </c>
      <c r="F328" s="228" t="s">
        <v>865</v>
      </c>
      <c r="G328" s="225"/>
      <c r="H328" s="229">
        <v>12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133</v>
      </c>
      <c r="AU328" s="235" t="s">
        <v>83</v>
      </c>
      <c r="AV328" s="13" t="s">
        <v>83</v>
      </c>
      <c r="AW328" s="13" t="s">
        <v>35</v>
      </c>
      <c r="AX328" s="13" t="s">
        <v>81</v>
      </c>
      <c r="AY328" s="235" t="s">
        <v>122</v>
      </c>
    </row>
    <row r="329" s="2" customFormat="1" ht="16.5" customHeight="1">
      <c r="A329" s="40"/>
      <c r="B329" s="41"/>
      <c r="C329" s="268" t="s">
        <v>484</v>
      </c>
      <c r="D329" s="268" t="s">
        <v>270</v>
      </c>
      <c r="E329" s="269" t="s">
        <v>575</v>
      </c>
      <c r="F329" s="270" t="s">
        <v>576</v>
      </c>
      <c r="G329" s="271" t="s">
        <v>174</v>
      </c>
      <c r="H329" s="272">
        <v>38.759999999999998</v>
      </c>
      <c r="I329" s="273"/>
      <c r="J329" s="274">
        <f>ROUND(I329*H329,2)</f>
        <v>0</v>
      </c>
      <c r="K329" s="270" t="s">
        <v>128</v>
      </c>
      <c r="L329" s="275"/>
      <c r="M329" s="276" t="s">
        <v>19</v>
      </c>
      <c r="N329" s="277" t="s">
        <v>44</v>
      </c>
      <c r="O329" s="86"/>
      <c r="P329" s="215">
        <f>O329*H329</f>
        <v>0</v>
      </c>
      <c r="Q329" s="215">
        <v>0.048300000000000003</v>
      </c>
      <c r="R329" s="215">
        <f>Q329*H329</f>
        <v>1.8721080000000001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171</v>
      </c>
      <c r="AT329" s="217" t="s">
        <v>270</v>
      </c>
      <c r="AU329" s="217" t="s">
        <v>83</v>
      </c>
      <c r="AY329" s="19" t="s">
        <v>122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81</v>
      </c>
      <c r="BK329" s="218">
        <f>ROUND(I329*H329,2)</f>
        <v>0</v>
      </c>
      <c r="BL329" s="19" t="s">
        <v>129</v>
      </c>
      <c r="BM329" s="217" t="s">
        <v>867</v>
      </c>
    </row>
    <row r="330" s="13" customFormat="1">
      <c r="A330" s="13"/>
      <c r="B330" s="224"/>
      <c r="C330" s="225"/>
      <c r="D330" s="226" t="s">
        <v>133</v>
      </c>
      <c r="E330" s="227" t="s">
        <v>19</v>
      </c>
      <c r="F330" s="228" t="s">
        <v>868</v>
      </c>
      <c r="G330" s="225"/>
      <c r="H330" s="229">
        <v>38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133</v>
      </c>
      <c r="AU330" s="235" t="s">
        <v>83</v>
      </c>
      <c r="AV330" s="13" t="s">
        <v>83</v>
      </c>
      <c r="AW330" s="13" t="s">
        <v>35</v>
      </c>
      <c r="AX330" s="13" t="s">
        <v>73</v>
      </c>
      <c r="AY330" s="235" t="s">
        <v>122</v>
      </c>
    </row>
    <row r="331" s="16" customFormat="1">
      <c r="A331" s="16"/>
      <c r="B331" s="257"/>
      <c r="C331" s="258"/>
      <c r="D331" s="226" t="s">
        <v>133</v>
      </c>
      <c r="E331" s="259" t="s">
        <v>19</v>
      </c>
      <c r="F331" s="260" t="s">
        <v>206</v>
      </c>
      <c r="G331" s="258"/>
      <c r="H331" s="261">
        <v>38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67" t="s">
        <v>133</v>
      </c>
      <c r="AU331" s="267" t="s">
        <v>83</v>
      </c>
      <c r="AV331" s="16" t="s">
        <v>141</v>
      </c>
      <c r="AW331" s="16" t="s">
        <v>35</v>
      </c>
      <c r="AX331" s="16" t="s">
        <v>73</v>
      </c>
      <c r="AY331" s="267" t="s">
        <v>122</v>
      </c>
    </row>
    <row r="332" s="13" customFormat="1">
      <c r="A332" s="13"/>
      <c r="B332" s="224"/>
      <c r="C332" s="225"/>
      <c r="D332" s="226" t="s">
        <v>133</v>
      </c>
      <c r="E332" s="227" t="s">
        <v>19</v>
      </c>
      <c r="F332" s="228" t="s">
        <v>869</v>
      </c>
      <c r="G332" s="225"/>
      <c r="H332" s="229">
        <v>38.759999999999998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133</v>
      </c>
      <c r="AU332" s="235" t="s">
        <v>83</v>
      </c>
      <c r="AV332" s="13" t="s">
        <v>83</v>
      </c>
      <c r="AW332" s="13" t="s">
        <v>35</v>
      </c>
      <c r="AX332" s="13" t="s">
        <v>81</v>
      </c>
      <c r="AY332" s="235" t="s">
        <v>122</v>
      </c>
    </row>
    <row r="333" s="2" customFormat="1" ht="16.5" customHeight="1">
      <c r="A333" s="40"/>
      <c r="B333" s="41"/>
      <c r="C333" s="268" t="s">
        <v>488</v>
      </c>
      <c r="D333" s="268" t="s">
        <v>270</v>
      </c>
      <c r="E333" s="269" t="s">
        <v>580</v>
      </c>
      <c r="F333" s="270" t="s">
        <v>581</v>
      </c>
      <c r="G333" s="271" t="s">
        <v>174</v>
      </c>
      <c r="H333" s="272">
        <v>110.16</v>
      </c>
      <c r="I333" s="273"/>
      <c r="J333" s="274">
        <f>ROUND(I333*H333,2)</f>
        <v>0</v>
      </c>
      <c r="K333" s="270" t="s">
        <v>128</v>
      </c>
      <c r="L333" s="275"/>
      <c r="M333" s="276" t="s">
        <v>19</v>
      </c>
      <c r="N333" s="277" t="s">
        <v>44</v>
      </c>
      <c r="O333" s="86"/>
      <c r="P333" s="215">
        <f>O333*H333</f>
        <v>0</v>
      </c>
      <c r="Q333" s="215">
        <v>0.080000000000000002</v>
      </c>
      <c r="R333" s="215">
        <f>Q333*H333</f>
        <v>8.8127999999999993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171</v>
      </c>
      <c r="AT333" s="217" t="s">
        <v>270</v>
      </c>
      <c r="AU333" s="217" t="s">
        <v>83</v>
      </c>
      <c r="AY333" s="19" t="s">
        <v>122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ROUND(I333*H333,2)</f>
        <v>0</v>
      </c>
      <c r="BL333" s="19" t="s">
        <v>129</v>
      </c>
      <c r="BM333" s="217" t="s">
        <v>870</v>
      </c>
    </row>
    <row r="334" s="13" customFormat="1">
      <c r="A334" s="13"/>
      <c r="B334" s="224"/>
      <c r="C334" s="225"/>
      <c r="D334" s="226" t="s">
        <v>133</v>
      </c>
      <c r="E334" s="227" t="s">
        <v>19</v>
      </c>
      <c r="F334" s="228" t="s">
        <v>871</v>
      </c>
      <c r="G334" s="225"/>
      <c r="H334" s="229">
        <v>108</v>
      </c>
      <c r="I334" s="230"/>
      <c r="J334" s="225"/>
      <c r="K334" s="225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133</v>
      </c>
      <c r="AU334" s="235" t="s">
        <v>83</v>
      </c>
      <c r="AV334" s="13" t="s">
        <v>83</v>
      </c>
      <c r="AW334" s="13" t="s">
        <v>35</v>
      </c>
      <c r="AX334" s="13" t="s">
        <v>73</v>
      </c>
      <c r="AY334" s="235" t="s">
        <v>122</v>
      </c>
    </row>
    <row r="335" s="16" customFormat="1">
      <c r="A335" s="16"/>
      <c r="B335" s="257"/>
      <c r="C335" s="258"/>
      <c r="D335" s="226" t="s">
        <v>133</v>
      </c>
      <c r="E335" s="259" t="s">
        <v>19</v>
      </c>
      <c r="F335" s="260" t="s">
        <v>206</v>
      </c>
      <c r="G335" s="258"/>
      <c r="H335" s="261">
        <v>108</v>
      </c>
      <c r="I335" s="262"/>
      <c r="J335" s="258"/>
      <c r="K335" s="258"/>
      <c r="L335" s="263"/>
      <c r="M335" s="264"/>
      <c r="N335" s="265"/>
      <c r="O335" s="265"/>
      <c r="P335" s="265"/>
      <c r="Q335" s="265"/>
      <c r="R335" s="265"/>
      <c r="S335" s="265"/>
      <c r="T335" s="26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67" t="s">
        <v>133</v>
      </c>
      <c r="AU335" s="267" t="s">
        <v>83</v>
      </c>
      <c r="AV335" s="16" t="s">
        <v>141</v>
      </c>
      <c r="AW335" s="16" t="s">
        <v>35</v>
      </c>
      <c r="AX335" s="16" t="s">
        <v>73</v>
      </c>
      <c r="AY335" s="267" t="s">
        <v>122</v>
      </c>
    </row>
    <row r="336" s="13" customFormat="1">
      <c r="A336" s="13"/>
      <c r="B336" s="224"/>
      <c r="C336" s="225"/>
      <c r="D336" s="226" t="s">
        <v>133</v>
      </c>
      <c r="E336" s="227" t="s">
        <v>19</v>
      </c>
      <c r="F336" s="228" t="s">
        <v>872</v>
      </c>
      <c r="G336" s="225"/>
      <c r="H336" s="229">
        <v>110.16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133</v>
      </c>
      <c r="AU336" s="235" t="s">
        <v>83</v>
      </c>
      <c r="AV336" s="13" t="s">
        <v>83</v>
      </c>
      <c r="AW336" s="13" t="s">
        <v>35</v>
      </c>
      <c r="AX336" s="13" t="s">
        <v>81</v>
      </c>
      <c r="AY336" s="235" t="s">
        <v>122</v>
      </c>
    </row>
    <row r="337" s="2" customFormat="1" ht="24.15" customHeight="1">
      <c r="A337" s="40"/>
      <c r="B337" s="41"/>
      <c r="C337" s="206" t="s">
        <v>493</v>
      </c>
      <c r="D337" s="206" t="s">
        <v>124</v>
      </c>
      <c r="E337" s="207" t="s">
        <v>586</v>
      </c>
      <c r="F337" s="208" t="s">
        <v>587</v>
      </c>
      <c r="G337" s="209" t="s">
        <v>174</v>
      </c>
      <c r="H337" s="210">
        <v>68</v>
      </c>
      <c r="I337" s="211"/>
      <c r="J337" s="212">
        <f>ROUND(I337*H337,2)</f>
        <v>0</v>
      </c>
      <c r="K337" s="208" t="s">
        <v>128</v>
      </c>
      <c r="L337" s="46"/>
      <c r="M337" s="213" t="s">
        <v>19</v>
      </c>
      <c r="N337" s="214" t="s">
        <v>44</v>
      </c>
      <c r="O337" s="86"/>
      <c r="P337" s="215">
        <f>O337*H337</f>
        <v>0</v>
      </c>
      <c r="Q337" s="215">
        <v>0.12949959999999999</v>
      </c>
      <c r="R337" s="215">
        <f>Q337*H337</f>
        <v>8.8059727999999993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129</v>
      </c>
      <c r="AT337" s="217" t="s">
        <v>124</v>
      </c>
      <c r="AU337" s="217" t="s">
        <v>83</v>
      </c>
      <c r="AY337" s="19" t="s">
        <v>122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81</v>
      </c>
      <c r="BK337" s="218">
        <f>ROUND(I337*H337,2)</f>
        <v>0</v>
      </c>
      <c r="BL337" s="19" t="s">
        <v>129</v>
      </c>
      <c r="BM337" s="217" t="s">
        <v>873</v>
      </c>
    </row>
    <row r="338" s="2" customFormat="1">
      <c r="A338" s="40"/>
      <c r="B338" s="41"/>
      <c r="C338" s="42"/>
      <c r="D338" s="219" t="s">
        <v>131</v>
      </c>
      <c r="E338" s="42"/>
      <c r="F338" s="220" t="s">
        <v>589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131</v>
      </c>
      <c r="AU338" s="19" t="s">
        <v>83</v>
      </c>
    </row>
    <row r="339" s="14" customFormat="1">
      <c r="A339" s="14"/>
      <c r="B339" s="236"/>
      <c r="C339" s="237"/>
      <c r="D339" s="226" t="s">
        <v>133</v>
      </c>
      <c r="E339" s="238" t="s">
        <v>19</v>
      </c>
      <c r="F339" s="239" t="s">
        <v>338</v>
      </c>
      <c r="G339" s="237"/>
      <c r="H339" s="238" t="s">
        <v>19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133</v>
      </c>
      <c r="AU339" s="245" t="s">
        <v>83</v>
      </c>
      <c r="AV339" s="14" t="s">
        <v>81</v>
      </c>
      <c r="AW339" s="14" t="s">
        <v>35</v>
      </c>
      <c r="AX339" s="14" t="s">
        <v>73</v>
      </c>
      <c r="AY339" s="245" t="s">
        <v>122</v>
      </c>
    </row>
    <row r="340" s="13" customFormat="1">
      <c r="A340" s="13"/>
      <c r="B340" s="224"/>
      <c r="C340" s="225"/>
      <c r="D340" s="226" t="s">
        <v>133</v>
      </c>
      <c r="E340" s="227" t="s">
        <v>19</v>
      </c>
      <c r="F340" s="228" t="s">
        <v>874</v>
      </c>
      <c r="G340" s="225"/>
      <c r="H340" s="229">
        <v>68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133</v>
      </c>
      <c r="AU340" s="235" t="s">
        <v>83</v>
      </c>
      <c r="AV340" s="13" t="s">
        <v>83</v>
      </c>
      <c r="AW340" s="13" t="s">
        <v>35</v>
      </c>
      <c r="AX340" s="13" t="s">
        <v>73</v>
      </c>
      <c r="AY340" s="235" t="s">
        <v>122</v>
      </c>
    </row>
    <row r="341" s="15" customFormat="1">
      <c r="A341" s="15"/>
      <c r="B341" s="246"/>
      <c r="C341" s="247"/>
      <c r="D341" s="226" t="s">
        <v>133</v>
      </c>
      <c r="E341" s="248" t="s">
        <v>19</v>
      </c>
      <c r="F341" s="249" t="s">
        <v>164</v>
      </c>
      <c r="G341" s="247"/>
      <c r="H341" s="250">
        <v>68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6" t="s">
        <v>133</v>
      </c>
      <c r="AU341" s="256" t="s">
        <v>83</v>
      </c>
      <c r="AV341" s="15" t="s">
        <v>129</v>
      </c>
      <c r="AW341" s="15" t="s">
        <v>35</v>
      </c>
      <c r="AX341" s="15" t="s">
        <v>81</v>
      </c>
      <c r="AY341" s="256" t="s">
        <v>122</v>
      </c>
    </row>
    <row r="342" s="2" customFormat="1" ht="16.5" customHeight="1">
      <c r="A342" s="40"/>
      <c r="B342" s="41"/>
      <c r="C342" s="268" t="s">
        <v>497</v>
      </c>
      <c r="D342" s="268" t="s">
        <v>270</v>
      </c>
      <c r="E342" s="269" t="s">
        <v>593</v>
      </c>
      <c r="F342" s="270" t="s">
        <v>594</v>
      </c>
      <c r="G342" s="271" t="s">
        <v>174</v>
      </c>
      <c r="H342" s="272">
        <v>69.359999999999999</v>
      </c>
      <c r="I342" s="273"/>
      <c r="J342" s="274">
        <f>ROUND(I342*H342,2)</f>
        <v>0</v>
      </c>
      <c r="K342" s="270" t="s">
        <v>128</v>
      </c>
      <c r="L342" s="275"/>
      <c r="M342" s="276" t="s">
        <v>19</v>
      </c>
      <c r="N342" s="277" t="s">
        <v>44</v>
      </c>
      <c r="O342" s="86"/>
      <c r="P342" s="215">
        <f>O342*H342</f>
        <v>0</v>
      </c>
      <c r="Q342" s="215">
        <v>0.045999999999999999</v>
      </c>
      <c r="R342" s="215">
        <f>Q342*H342</f>
        <v>3.1905600000000001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171</v>
      </c>
      <c r="AT342" s="217" t="s">
        <v>270</v>
      </c>
      <c r="AU342" s="217" t="s">
        <v>83</v>
      </c>
      <c r="AY342" s="19" t="s">
        <v>122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81</v>
      </c>
      <c r="BK342" s="218">
        <f>ROUND(I342*H342,2)</f>
        <v>0</v>
      </c>
      <c r="BL342" s="19" t="s">
        <v>129</v>
      </c>
      <c r="BM342" s="217" t="s">
        <v>875</v>
      </c>
    </row>
    <row r="343" s="13" customFormat="1">
      <c r="A343" s="13"/>
      <c r="B343" s="224"/>
      <c r="C343" s="225"/>
      <c r="D343" s="226" t="s">
        <v>133</v>
      </c>
      <c r="E343" s="227" t="s">
        <v>19</v>
      </c>
      <c r="F343" s="228" t="s">
        <v>876</v>
      </c>
      <c r="G343" s="225"/>
      <c r="H343" s="229">
        <v>68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133</v>
      </c>
      <c r="AU343" s="235" t="s">
        <v>83</v>
      </c>
      <c r="AV343" s="13" t="s">
        <v>83</v>
      </c>
      <c r="AW343" s="13" t="s">
        <v>35</v>
      </c>
      <c r="AX343" s="13" t="s">
        <v>73</v>
      </c>
      <c r="AY343" s="235" t="s">
        <v>122</v>
      </c>
    </row>
    <row r="344" s="16" customFormat="1">
      <c r="A344" s="16"/>
      <c r="B344" s="257"/>
      <c r="C344" s="258"/>
      <c r="D344" s="226" t="s">
        <v>133</v>
      </c>
      <c r="E344" s="259" t="s">
        <v>19</v>
      </c>
      <c r="F344" s="260" t="s">
        <v>206</v>
      </c>
      <c r="G344" s="258"/>
      <c r="H344" s="261">
        <v>68</v>
      </c>
      <c r="I344" s="262"/>
      <c r="J344" s="258"/>
      <c r="K344" s="258"/>
      <c r="L344" s="263"/>
      <c r="M344" s="264"/>
      <c r="N344" s="265"/>
      <c r="O344" s="265"/>
      <c r="P344" s="265"/>
      <c r="Q344" s="265"/>
      <c r="R344" s="265"/>
      <c r="S344" s="265"/>
      <c r="T344" s="26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67" t="s">
        <v>133</v>
      </c>
      <c r="AU344" s="267" t="s">
        <v>83</v>
      </c>
      <c r="AV344" s="16" t="s">
        <v>141</v>
      </c>
      <c r="AW344" s="16" t="s">
        <v>35</v>
      </c>
      <c r="AX344" s="16" t="s">
        <v>73</v>
      </c>
      <c r="AY344" s="267" t="s">
        <v>122</v>
      </c>
    </row>
    <row r="345" s="13" customFormat="1">
      <c r="A345" s="13"/>
      <c r="B345" s="224"/>
      <c r="C345" s="225"/>
      <c r="D345" s="226" t="s">
        <v>133</v>
      </c>
      <c r="E345" s="227" t="s">
        <v>19</v>
      </c>
      <c r="F345" s="228" t="s">
        <v>877</v>
      </c>
      <c r="G345" s="225"/>
      <c r="H345" s="229">
        <v>69.359999999999999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133</v>
      </c>
      <c r="AU345" s="235" t="s">
        <v>83</v>
      </c>
      <c r="AV345" s="13" t="s">
        <v>83</v>
      </c>
      <c r="AW345" s="13" t="s">
        <v>35</v>
      </c>
      <c r="AX345" s="13" t="s">
        <v>81</v>
      </c>
      <c r="AY345" s="235" t="s">
        <v>122</v>
      </c>
    </row>
    <row r="346" s="2" customFormat="1" ht="16.5" customHeight="1">
      <c r="A346" s="40"/>
      <c r="B346" s="41"/>
      <c r="C346" s="206" t="s">
        <v>502</v>
      </c>
      <c r="D346" s="206" t="s">
        <v>124</v>
      </c>
      <c r="E346" s="207" t="s">
        <v>598</v>
      </c>
      <c r="F346" s="208" t="s">
        <v>599</v>
      </c>
      <c r="G346" s="209" t="s">
        <v>193</v>
      </c>
      <c r="H346" s="210">
        <v>6.1870000000000003</v>
      </c>
      <c r="I346" s="211"/>
      <c r="J346" s="212">
        <f>ROUND(I346*H346,2)</f>
        <v>0</v>
      </c>
      <c r="K346" s="208" t="s">
        <v>128</v>
      </c>
      <c r="L346" s="46"/>
      <c r="M346" s="213" t="s">
        <v>19</v>
      </c>
      <c r="N346" s="214" t="s">
        <v>44</v>
      </c>
      <c r="O346" s="86"/>
      <c r="P346" s="215">
        <f>O346*H346</f>
        <v>0</v>
      </c>
      <c r="Q346" s="215">
        <v>2.2563399999999998</v>
      </c>
      <c r="R346" s="215">
        <f>Q346*H346</f>
        <v>13.95997558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129</v>
      </c>
      <c r="AT346" s="217" t="s">
        <v>124</v>
      </c>
      <c r="AU346" s="217" t="s">
        <v>83</v>
      </c>
      <c r="AY346" s="19" t="s">
        <v>122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81</v>
      </c>
      <c r="BK346" s="218">
        <f>ROUND(I346*H346,2)</f>
        <v>0</v>
      </c>
      <c r="BL346" s="19" t="s">
        <v>129</v>
      </c>
      <c r="BM346" s="217" t="s">
        <v>878</v>
      </c>
    </row>
    <row r="347" s="2" customFormat="1">
      <c r="A347" s="40"/>
      <c r="B347" s="41"/>
      <c r="C347" s="42"/>
      <c r="D347" s="219" t="s">
        <v>131</v>
      </c>
      <c r="E347" s="42"/>
      <c r="F347" s="220" t="s">
        <v>601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131</v>
      </c>
      <c r="AU347" s="19" t="s">
        <v>83</v>
      </c>
    </row>
    <row r="348" s="13" customFormat="1">
      <c r="A348" s="13"/>
      <c r="B348" s="224"/>
      <c r="C348" s="225"/>
      <c r="D348" s="226" t="s">
        <v>133</v>
      </c>
      <c r="E348" s="227" t="s">
        <v>19</v>
      </c>
      <c r="F348" s="228" t="s">
        <v>879</v>
      </c>
      <c r="G348" s="225"/>
      <c r="H348" s="229">
        <v>2.7650000000000001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133</v>
      </c>
      <c r="AU348" s="235" t="s">
        <v>83</v>
      </c>
      <c r="AV348" s="13" t="s">
        <v>83</v>
      </c>
      <c r="AW348" s="13" t="s">
        <v>35</v>
      </c>
      <c r="AX348" s="13" t="s">
        <v>73</v>
      </c>
      <c r="AY348" s="235" t="s">
        <v>122</v>
      </c>
    </row>
    <row r="349" s="13" customFormat="1">
      <c r="A349" s="13"/>
      <c r="B349" s="224"/>
      <c r="C349" s="225"/>
      <c r="D349" s="226" t="s">
        <v>133</v>
      </c>
      <c r="E349" s="227" t="s">
        <v>19</v>
      </c>
      <c r="F349" s="228" t="s">
        <v>880</v>
      </c>
      <c r="G349" s="225"/>
      <c r="H349" s="229">
        <v>1.788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133</v>
      </c>
      <c r="AU349" s="235" t="s">
        <v>83</v>
      </c>
      <c r="AV349" s="13" t="s">
        <v>83</v>
      </c>
      <c r="AW349" s="13" t="s">
        <v>35</v>
      </c>
      <c r="AX349" s="13" t="s">
        <v>73</v>
      </c>
      <c r="AY349" s="235" t="s">
        <v>122</v>
      </c>
    </row>
    <row r="350" s="13" customFormat="1">
      <c r="A350" s="13"/>
      <c r="B350" s="224"/>
      <c r="C350" s="225"/>
      <c r="D350" s="226" t="s">
        <v>133</v>
      </c>
      <c r="E350" s="227" t="s">
        <v>19</v>
      </c>
      <c r="F350" s="228" t="s">
        <v>881</v>
      </c>
      <c r="G350" s="225"/>
      <c r="H350" s="229">
        <v>0.95199999999999996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133</v>
      </c>
      <c r="AU350" s="235" t="s">
        <v>83</v>
      </c>
      <c r="AV350" s="13" t="s">
        <v>83</v>
      </c>
      <c r="AW350" s="13" t="s">
        <v>35</v>
      </c>
      <c r="AX350" s="13" t="s">
        <v>73</v>
      </c>
      <c r="AY350" s="235" t="s">
        <v>122</v>
      </c>
    </row>
    <row r="351" s="16" customFormat="1">
      <c r="A351" s="16"/>
      <c r="B351" s="257"/>
      <c r="C351" s="258"/>
      <c r="D351" s="226" t="s">
        <v>133</v>
      </c>
      <c r="E351" s="259" t="s">
        <v>19</v>
      </c>
      <c r="F351" s="260" t="s">
        <v>206</v>
      </c>
      <c r="G351" s="258"/>
      <c r="H351" s="261">
        <v>5.5049999999999999</v>
      </c>
      <c r="I351" s="262"/>
      <c r="J351" s="258"/>
      <c r="K351" s="258"/>
      <c r="L351" s="263"/>
      <c r="M351" s="264"/>
      <c r="N351" s="265"/>
      <c r="O351" s="265"/>
      <c r="P351" s="265"/>
      <c r="Q351" s="265"/>
      <c r="R351" s="265"/>
      <c r="S351" s="265"/>
      <c r="T351" s="26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67" t="s">
        <v>133</v>
      </c>
      <c r="AU351" s="267" t="s">
        <v>83</v>
      </c>
      <c r="AV351" s="16" t="s">
        <v>141</v>
      </c>
      <c r="AW351" s="16" t="s">
        <v>35</v>
      </c>
      <c r="AX351" s="16" t="s">
        <v>73</v>
      </c>
      <c r="AY351" s="267" t="s">
        <v>122</v>
      </c>
    </row>
    <row r="352" s="13" customFormat="1">
      <c r="A352" s="13"/>
      <c r="B352" s="224"/>
      <c r="C352" s="225"/>
      <c r="D352" s="226" t="s">
        <v>133</v>
      </c>
      <c r="E352" s="227" t="s">
        <v>19</v>
      </c>
      <c r="F352" s="228" t="s">
        <v>882</v>
      </c>
      <c r="G352" s="225"/>
      <c r="H352" s="229">
        <v>0.68200000000000005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133</v>
      </c>
      <c r="AU352" s="235" t="s">
        <v>83</v>
      </c>
      <c r="AV352" s="13" t="s">
        <v>83</v>
      </c>
      <c r="AW352" s="13" t="s">
        <v>35</v>
      </c>
      <c r="AX352" s="13" t="s">
        <v>73</v>
      </c>
      <c r="AY352" s="235" t="s">
        <v>122</v>
      </c>
    </row>
    <row r="353" s="16" customFormat="1">
      <c r="A353" s="16"/>
      <c r="B353" s="257"/>
      <c r="C353" s="258"/>
      <c r="D353" s="226" t="s">
        <v>133</v>
      </c>
      <c r="E353" s="259" t="s">
        <v>19</v>
      </c>
      <c r="F353" s="260" t="s">
        <v>206</v>
      </c>
      <c r="G353" s="258"/>
      <c r="H353" s="261">
        <v>0.68200000000000005</v>
      </c>
      <c r="I353" s="262"/>
      <c r="J353" s="258"/>
      <c r="K353" s="258"/>
      <c r="L353" s="263"/>
      <c r="M353" s="264"/>
      <c r="N353" s="265"/>
      <c r="O353" s="265"/>
      <c r="P353" s="265"/>
      <c r="Q353" s="265"/>
      <c r="R353" s="265"/>
      <c r="S353" s="265"/>
      <c r="T353" s="26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67" t="s">
        <v>133</v>
      </c>
      <c r="AU353" s="267" t="s">
        <v>83</v>
      </c>
      <c r="AV353" s="16" t="s">
        <v>141</v>
      </c>
      <c r="AW353" s="16" t="s">
        <v>35</v>
      </c>
      <c r="AX353" s="16" t="s">
        <v>73</v>
      </c>
      <c r="AY353" s="267" t="s">
        <v>122</v>
      </c>
    </row>
    <row r="354" s="15" customFormat="1">
      <c r="A354" s="15"/>
      <c r="B354" s="246"/>
      <c r="C354" s="247"/>
      <c r="D354" s="226" t="s">
        <v>133</v>
      </c>
      <c r="E354" s="248" t="s">
        <v>19</v>
      </c>
      <c r="F354" s="249" t="s">
        <v>164</v>
      </c>
      <c r="G354" s="247"/>
      <c r="H354" s="250">
        <v>6.1870000000000003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6" t="s">
        <v>133</v>
      </c>
      <c r="AU354" s="256" t="s">
        <v>83</v>
      </c>
      <c r="AV354" s="15" t="s">
        <v>129</v>
      </c>
      <c r="AW354" s="15" t="s">
        <v>35</v>
      </c>
      <c r="AX354" s="15" t="s">
        <v>81</v>
      </c>
      <c r="AY354" s="256" t="s">
        <v>122</v>
      </c>
    </row>
    <row r="355" s="2" customFormat="1" ht="21.75" customHeight="1">
      <c r="A355" s="40"/>
      <c r="B355" s="41"/>
      <c r="C355" s="206" t="s">
        <v>506</v>
      </c>
      <c r="D355" s="206" t="s">
        <v>124</v>
      </c>
      <c r="E355" s="207" t="s">
        <v>606</v>
      </c>
      <c r="F355" s="208" t="s">
        <v>607</v>
      </c>
      <c r="G355" s="209" t="s">
        <v>174</v>
      </c>
      <c r="H355" s="210">
        <v>20</v>
      </c>
      <c r="I355" s="211"/>
      <c r="J355" s="212">
        <f>ROUND(I355*H355,2)</f>
        <v>0</v>
      </c>
      <c r="K355" s="208" t="s">
        <v>128</v>
      </c>
      <c r="L355" s="46"/>
      <c r="M355" s="213" t="s">
        <v>19</v>
      </c>
      <c r="N355" s="214" t="s">
        <v>44</v>
      </c>
      <c r="O355" s="86"/>
      <c r="P355" s="215">
        <f>O355*H355</f>
        <v>0</v>
      </c>
      <c r="Q355" s="215">
        <v>1.863E-06</v>
      </c>
      <c r="R355" s="215">
        <f>Q355*H355</f>
        <v>3.7259999999999999E-05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129</v>
      </c>
      <c r="AT355" s="217" t="s">
        <v>124</v>
      </c>
      <c r="AU355" s="217" t="s">
        <v>83</v>
      </c>
      <c r="AY355" s="19" t="s">
        <v>122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81</v>
      </c>
      <c r="BK355" s="218">
        <f>ROUND(I355*H355,2)</f>
        <v>0</v>
      </c>
      <c r="BL355" s="19" t="s">
        <v>129</v>
      </c>
      <c r="BM355" s="217" t="s">
        <v>883</v>
      </c>
    </row>
    <row r="356" s="2" customFormat="1">
      <c r="A356" s="40"/>
      <c r="B356" s="41"/>
      <c r="C356" s="42"/>
      <c r="D356" s="219" t="s">
        <v>131</v>
      </c>
      <c r="E356" s="42"/>
      <c r="F356" s="220" t="s">
        <v>609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131</v>
      </c>
      <c r="AU356" s="19" t="s">
        <v>83</v>
      </c>
    </row>
    <row r="357" s="14" customFormat="1">
      <c r="A357" s="14"/>
      <c r="B357" s="236"/>
      <c r="C357" s="237"/>
      <c r="D357" s="226" t="s">
        <v>133</v>
      </c>
      <c r="E357" s="238" t="s">
        <v>19</v>
      </c>
      <c r="F357" s="239" t="s">
        <v>338</v>
      </c>
      <c r="G357" s="237"/>
      <c r="H357" s="238" t="s">
        <v>19</v>
      </c>
      <c r="I357" s="240"/>
      <c r="J357" s="237"/>
      <c r="K357" s="237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133</v>
      </c>
      <c r="AU357" s="245" t="s">
        <v>83</v>
      </c>
      <c r="AV357" s="14" t="s">
        <v>81</v>
      </c>
      <c r="AW357" s="14" t="s">
        <v>35</v>
      </c>
      <c r="AX357" s="14" t="s">
        <v>73</v>
      </c>
      <c r="AY357" s="245" t="s">
        <v>122</v>
      </c>
    </row>
    <row r="358" s="13" customFormat="1">
      <c r="A358" s="13"/>
      <c r="B358" s="224"/>
      <c r="C358" s="225"/>
      <c r="D358" s="226" t="s">
        <v>133</v>
      </c>
      <c r="E358" s="227" t="s">
        <v>19</v>
      </c>
      <c r="F358" s="228" t="s">
        <v>884</v>
      </c>
      <c r="G358" s="225"/>
      <c r="H358" s="229">
        <v>20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133</v>
      </c>
      <c r="AU358" s="235" t="s">
        <v>83</v>
      </c>
      <c r="AV358" s="13" t="s">
        <v>83</v>
      </c>
      <c r="AW358" s="13" t="s">
        <v>35</v>
      </c>
      <c r="AX358" s="13" t="s">
        <v>81</v>
      </c>
      <c r="AY358" s="235" t="s">
        <v>122</v>
      </c>
    </row>
    <row r="359" s="2" customFormat="1" ht="24.15" customHeight="1">
      <c r="A359" s="40"/>
      <c r="B359" s="41"/>
      <c r="C359" s="206" t="s">
        <v>513</v>
      </c>
      <c r="D359" s="206" t="s">
        <v>124</v>
      </c>
      <c r="E359" s="207" t="s">
        <v>612</v>
      </c>
      <c r="F359" s="208" t="s">
        <v>613</v>
      </c>
      <c r="G359" s="209" t="s">
        <v>174</v>
      </c>
      <c r="H359" s="210">
        <v>20</v>
      </c>
      <c r="I359" s="211"/>
      <c r="J359" s="212">
        <f>ROUND(I359*H359,2)</f>
        <v>0</v>
      </c>
      <c r="K359" s="208" t="s">
        <v>128</v>
      </c>
      <c r="L359" s="46"/>
      <c r="M359" s="213" t="s">
        <v>19</v>
      </c>
      <c r="N359" s="214" t="s">
        <v>44</v>
      </c>
      <c r="O359" s="86"/>
      <c r="P359" s="215">
        <f>O359*H359</f>
        <v>0</v>
      </c>
      <c r="Q359" s="215">
        <v>0.0001103</v>
      </c>
      <c r="R359" s="215">
        <f>Q359*H359</f>
        <v>0.0022060000000000001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129</v>
      </c>
      <c r="AT359" s="217" t="s">
        <v>124</v>
      </c>
      <c r="AU359" s="217" t="s">
        <v>83</v>
      </c>
      <c r="AY359" s="19" t="s">
        <v>122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81</v>
      </c>
      <c r="BK359" s="218">
        <f>ROUND(I359*H359,2)</f>
        <v>0</v>
      </c>
      <c r="BL359" s="19" t="s">
        <v>129</v>
      </c>
      <c r="BM359" s="217" t="s">
        <v>885</v>
      </c>
    </row>
    <row r="360" s="2" customFormat="1">
      <c r="A360" s="40"/>
      <c r="B360" s="41"/>
      <c r="C360" s="42"/>
      <c r="D360" s="219" t="s">
        <v>131</v>
      </c>
      <c r="E360" s="42"/>
      <c r="F360" s="220" t="s">
        <v>615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131</v>
      </c>
      <c r="AU360" s="19" t="s">
        <v>83</v>
      </c>
    </row>
    <row r="361" s="13" customFormat="1">
      <c r="A361" s="13"/>
      <c r="B361" s="224"/>
      <c r="C361" s="225"/>
      <c r="D361" s="226" t="s">
        <v>133</v>
      </c>
      <c r="E361" s="227" t="s">
        <v>19</v>
      </c>
      <c r="F361" s="228" t="s">
        <v>264</v>
      </c>
      <c r="G361" s="225"/>
      <c r="H361" s="229">
        <v>20</v>
      </c>
      <c r="I361" s="230"/>
      <c r="J361" s="225"/>
      <c r="K361" s="225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133</v>
      </c>
      <c r="AU361" s="235" t="s">
        <v>83</v>
      </c>
      <c r="AV361" s="13" t="s">
        <v>83</v>
      </c>
      <c r="AW361" s="13" t="s">
        <v>35</v>
      </c>
      <c r="AX361" s="13" t="s">
        <v>81</v>
      </c>
      <c r="AY361" s="235" t="s">
        <v>122</v>
      </c>
    </row>
    <row r="362" s="2" customFormat="1" ht="16.5" customHeight="1">
      <c r="A362" s="40"/>
      <c r="B362" s="41"/>
      <c r="C362" s="206" t="s">
        <v>519</v>
      </c>
      <c r="D362" s="206" t="s">
        <v>124</v>
      </c>
      <c r="E362" s="207" t="s">
        <v>617</v>
      </c>
      <c r="F362" s="208" t="s">
        <v>618</v>
      </c>
      <c r="G362" s="209" t="s">
        <v>174</v>
      </c>
      <c r="H362" s="210">
        <v>10</v>
      </c>
      <c r="I362" s="211"/>
      <c r="J362" s="212">
        <f>ROUND(I362*H362,2)</f>
        <v>0</v>
      </c>
      <c r="K362" s="208" t="s">
        <v>128</v>
      </c>
      <c r="L362" s="46"/>
      <c r="M362" s="213" t="s">
        <v>19</v>
      </c>
      <c r="N362" s="214" t="s">
        <v>44</v>
      </c>
      <c r="O362" s="86"/>
      <c r="P362" s="215">
        <f>O362*H362</f>
        <v>0</v>
      </c>
      <c r="Q362" s="215">
        <v>0.29220869999999999</v>
      </c>
      <c r="R362" s="215">
        <f>Q362*H362</f>
        <v>2.9220869999999999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129</v>
      </c>
      <c r="AT362" s="217" t="s">
        <v>124</v>
      </c>
      <c r="AU362" s="217" t="s">
        <v>83</v>
      </c>
      <c r="AY362" s="19" t="s">
        <v>122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81</v>
      </c>
      <c r="BK362" s="218">
        <f>ROUND(I362*H362,2)</f>
        <v>0</v>
      </c>
      <c r="BL362" s="19" t="s">
        <v>129</v>
      </c>
      <c r="BM362" s="217" t="s">
        <v>886</v>
      </c>
    </row>
    <row r="363" s="2" customFormat="1">
      <c r="A363" s="40"/>
      <c r="B363" s="41"/>
      <c r="C363" s="42"/>
      <c r="D363" s="219" t="s">
        <v>131</v>
      </c>
      <c r="E363" s="42"/>
      <c r="F363" s="220" t="s">
        <v>620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131</v>
      </c>
      <c r="AU363" s="19" t="s">
        <v>83</v>
      </c>
    </row>
    <row r="364" s="13" customFormat="1">
      <c r="A364" s="13"/>
      <c r="B364" s="224"/>
      <c r="C364" s="225"/>
      <c r="D364" s="226" t="s">
        <v>133</v>
      </c>
      <c r="E364" s="227" t="s">
        <v>19</v>
      </c>
      <c r="F364" s="228" t="s">
        <v>887</v>
      </c>
      <c r="G364" s="225"/>
      <c r="H364" s="229">
        <v>10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133</v>
      </c>
      <c r="AU364" s="235" t="s">
        <v>83</v>
      </c>
      <c r="AV364" s="13" t="s">
        <v>83</v>
      </c>
      <c r="AW364" s="13" t="s">
        <v>35</v>
      </c>
      <c r="AX364" s="13" t="s">
        <v>73</v>
      </c>
      <c r="AY364" s="235" t="s">
        <v>122</v>
      </c>
    </row>
    <row r="365" s="15" customFormat="1">
      <c r="A365" s="15"/>
      <c r="B365" s="246"/>
      <c r="C365" s="247"/>
      <c r="D365" s="226" t="s">
        <v>133</v>
      </c>
      <c r="E365" s="248" t="s">
        <v>19</v>
      </c>
      <c r="F365" s="249" t="s">
        <v>164</v>
      </c>
      <c r="G365" s="247"/>
      <c r="H365" s="250">
        <v>10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6" t="s">
        <v>133</v>
      </c>
      <c r="AU365" s="256" t="s">
        <v>83</v>
      </c>
      <c r="AV365" s="15" t="s">
        <v>129</v>
      </c>
      <c r="AW365" s="15" t="s">
        <v>35</v>
      </c>
      <c r="AX365" s="15" t="s">
        <v>81</v>
      </c>
      <c r="AY365" s="256" t="s">
        <v>122</v>
      </c>
    </row>
    <row r="366" s="2" customFormat="1" ht="16.5" customHeight="1">
      <c r="A366" s="40"/>
      <c r="B366" s="41"/>
      <c r="C366" s="268" t="s">
        <v>526</v>
      </c>
      <c r="D366" s="268" t="s">
        <v>270</v>
      </c>
      <c r="E366" s="269" t="s">
        <v>888</v>
      </c>
      <c r="F366" s="270" t="s">
        <v>889</v>
      </c>
      <c r="G366" s="271" t="s">
        <v>174</v>
      </c>
      <c r="H366" s="272">
        <v>8</v>
      </c>
      <c r="I366" s="273"/>
      <c r="J366" s="274">
        <f>ROUND(I366*H366,2)</f>
        <v>0</v>
      </c>
      <c r="K366" s="270" t="s">
        <v>128</v>
      </c>
      <c r="L366" s="275"/>
      <c r="M366" s="276" t="s">
        <v>19</v>
      </c>
      <c r="N366" s="277" t="s">
        <v>44</v>
      </c>
      <c r="O366" s="86"/>
      <c r="P366" s="215">
        <f>O366*H366</f>
        <v>0</v>
      </c>
      <c r="Q366" s="215">
        <v>0.033000000000000002</v>
      </c>
      <c r="R366" s="215">
        <f>Q366*H366</f>
        <v>0.26400000000000001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171</v>
      </c>
      <c r="AT366" s="217" t="s">
        <v>270</v>
      </c>
      <c r="AU366" s="217" t="s">
        <v>83</v>
      </c>
      <c r="AY366" s="19" t="s">
        <v>122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81</v>
      </c>
      <c r="BK366" s="218">
        <f>ROUND(I366*H366,2)</f>
        <v>0</v>
      </c>
      <c r="BL366" s="19" t="s">
        <v>129</v>
      </c>
      <c r="BM366" s="217" t="s">
        <v>890</v>
      </c>
    </row>
    <row r="367" s="13" customFormat="1">
      <c r="A367" s="13"/>
      <c r="B367" s="224"/>
      <c r="C367" s="225"/>
      <c r="D367" s="226" t="s">
        <v>133</v>
      </c>
      <c r="E367" s="227" t="s">
        <v>19</v>
      </c>
      <c r="F367" s="228" t="s">
        <v>891</v>
      </c>
      <c r="G367" s="225"/>
      <c r="H367" s="229">
        <v>8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133</v>
      </c>
      <c r="AU367" s="235" t="s">
        <v>83</v>
      </c>
      <c r="AV367" s="13" t="s">
        <v>83</v>
      </c>
      <c r="AW367" s="13" t="s">
        <v>35</v>
      </c>
      <c r="AX367" s="13" t="s">
        <v>81</v>
      </c>
      <c r="AY367" s="235" t="s">
        <v>122</v>
      </c>
    </row>
    <row r="368" s="2" customFormat="1" ht="24.15" customHeight="1">
      <c r="A368" s="40"/>
      <c r="B368" s="41"/>
      <c r="C368" s="268" t="s">
        <v>530</v>
      </c>
      <c r="D368" s="268" t="s">
        <v>270</v>
      </c>
      <c r="E368" s="269" t="s">
        <v>623</v>
      </c>
      <c r="F368" s="270" t="s">
        <v>624</v>
      </c>
      <c r="G368" s="271" t="s">
        <v>174</v>
      </c>
      <c r="H368" s="272">
        <v>2</v>
      </c>
      <c r="I368" s="273"/>
      <c r="J368" s="274">
        <f>ROUND(I368*H368,2)</f>
        <v>0</v>
      </c>
      <c r="K368" s="270" t="s">
        <v>128</v>
      </c>
      <c r="L368" s="275"/>
      <c r="M368" s="276" t="s">
        <v>19</v>
      </c>
      <c r="N368" s="277" t="s">
        <v>44</v>
      </c>
      <c r="O368" s="86"/>
      <c r="P368" s="215">
        <f>O368*H368</f>
        <v>0</v>
      </c>
      <c r="Q368" s="215">
        <v>0.036499999999999998</v>
      </c>
      <c r="R368" s="215">
        <f>Q368*H368</f>
        <v>0.072999999999999995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171</v>
      </c>
      <c r="AT368" s="217" t="s">
        <v>270</v>
      </c>
      <c r="AU368" s="217" t="s">
        <v>83</v>
      </c>
      <c r="AY368" s="19" t="s">
        <v>122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81</v>
      </c>
      <c r="BK368" s="218">
        <f>ROUND(I368*H368,2)</f>
        <v>0</v>
      </c>
      <c r="BL368" s="19" t="s">
        <v>129</v>
      </c>
      <c r="BM368" s="217" t="s">
        <v>892</v>
      </c>
    </row>
    <row r="369" s="13" customFormat="1">
      <c r="A369" s="13"/>
      <c r="B369" s="224"/>
      <c r="C369" s="225"/>
      <c r="D369" s="226" t="s">
        <v>133</v>
      </c>
      <c r="E369" s="227" t="s">
        <v>19</v>
      </c>
      <c r="F369" s="228" t="s">
        <v>893</v>
      </c>
      <c r="G369" s="225"/>
      <c r="H369" s="229">
        <v>2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133</v>
      </c>
      <c r="AU369" s="235" t="s">
        <v>83</v>
      </c>
      <c r="AV369" s="13" t="s">
        <v>83</v>
      </c>
      <c r="AW369" s="13" t="s">
        <v>35</v>
      </c>
      <c r="AX369" s="13" t="s">
        <v>81</v>
      </c>
      <c r="AY369" s="235" t="s">
        <v>122</v>
      </c>
    </row>
    <row r="370" s="2" customFormat="1" ht="16.5" customHeight="1">
      <c r="A370" s="40"/>
      <c r="B370" s="41"/>
      <c r="C370" s="268" t="s">
        <v>534</v>
      </c>
      <c r="D370" s="268" t="s">
        <v>270</v>
      </c>
      <c r="E370" s="269" t="s">
        <v>627</v>
      </c>
      <c r="F370" s="270" t="s">
        <v>628</v>
      </c>
      <c r="G370" s="271" t="s">
        <v>174</v>
      </c>
      <c r="H370" s="272">
        <v>10</v>
      </c>
      <c r="I370" s="273"/>
      <c r="J370" s="274">
        <f>ROUND(I370*H370,2)</f>
        <v>0</v>
      </c>
      <c r="K370" s="270" t="s">
        <v>128</v>
      </c>
      <c r="L370" s="275"/>
      <c r="M370" s="276" t="s">
        <v>19</v>
      </c>
      <c r="N370" s="277" t="s">
        <v>44</v>
      </c>
      <c r="O370" s="86"/>
      <c r="P370" s="215">
        <f>O370*H370</f>
        <v>0</v>
      </c>
      <c r="Q370" s="215">
        <v>0.012999999999999999</v>
      </c>
      <c r="R370" s="215">
        <f>Q370*H370</f>
        <v>0.13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171</v>
      </c>
      <c r="AT370" s="217" t="s">
        <v>270</v>
      </c>
      <c r="AU370" s="217" t="s">
        <v>83</v>
      </c>
      <c r="AY370" s="19" t="s">
        <v>122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81</v>
      </c>
      <c r="BK370" s="218">
        <f>ROUND(I370*H370,2)</f>
        <v>0</v>
      </c>
      <c r="BL370" s="19" t="s">
        <v>129</v>
      </c>
      <c r="BM370" s="217" t="s">
        <v>894</v>
      </c>
    </row>
    <row r="371" s="2" customFormat="1" ht="16.5" customHeight="1">
      <c r="A371" s="40"/>
      <c r="B371" s="41"/>
      <c r="C371" s="268" t="s">
        <v>538</v>
      </c>
      <c r="D371" s="268" t="s">
        <v>270</v>
      </c>
      <c r="E371" s="269" t="s">
        <v>632</v>
      </c>
      <c r="F371" s="270" t="s">
        <v>633</v>
      </c>
      <c r="G371" s="271" t="s">
        <v>144</v>
      </c>
      <c r="H371" s="272">
        <v>4</v>
      </c>
      <c r="I371" s="273"/>
      <c r="J371" s="274">
        <f>ROUND(I371*H371,2)</f>
        <v>0</v>
      </c>
      <c r="K371" s="270" t="s">
        <v>128</v>
      </c>
      <c r="L371" s="275"/>
      <c r="M371" s="276" t="s">
        <v>19</v>
      </c>
      <c r="N371" s="277" t="s">
        <v>44</v>
      </c>
      <c r="O371" s="86"/>
      <c r="P371" s="215">
        <f>O371*H371</f>
        <v>0</v>
      </c>
      <c r="Q371" s="215">
        <v>0.0028999999999999998</v>
      </c>
      <c r="R371" s="215">
        <f>Q371*H371</f>
        <v>0.011599999999999999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171</v>
      </c>
      <c r="AT371" s="217" t="s">
        <v>270</v>
      </c>
      <c r="AU371" s="217" t="s">
        <v>83</v>
      </c>
      <c r="AY371" s="19" t="s">
        <v>122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81</v>
      </c>
      <c r="BK371" s="218">
        <f>ROUND(I371*H371,2)</f>
        <v>0</v>
      </c>
      <c r="BL371" s="19" t="s">
        <v>129</v>
      </c>
      <c r="BM371" s="217" t="s">
        <v>895</v>
      </c>
    </row>
    <row r="372" s="13" customFormat="1">
      <c r="A372" s="13"/>
      <c r="B372" s="224"/>
      <c r="C372" s="225"/>
      <c r="D372" s="226" t="s">
        <v>133</v>
      </c>
      <c r="E372" s="227" t="s">
        <v>19</v>
      </c>
      <c r="F372" s="228" t="s">
        <v>896</v>
      </c>
      <c r="G372" s="225"/>
      <c r="H372" s="229">
        <v>4</v>
      </c>
      <c r="I372" s="230"/>
      <c r="J372" s="225"/>
      <c r="K372" s="225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133</v>
      </c>
      <c r="AU372" s="235" t="s">
        <v>83</v>
      </c>
      <c r="AV372" s="13" t="s">
        <v>83</v>
      </c>
      <c r="AW372" s="13" t="s">
        <v>35</v>
      </c>
      <c r="AX372" s="13" t="s">
        <v>73</v>
      </c>
      <c r="AY372" s="235" t="s">
        <v>122</v>
      </c>
    </row>
    <row r="373" s="15" customFormat="1">
      <c r="A373" s="15"/>
      <c r="B373" s="246"/>
      <c r="C373" s="247"/>
      <c r="D373" s="226" t="s">
        <v>133</v>
      </c>
      <c r="E373" s="248" t="s">
        <v>19</v>
      </c>
      <c r="F373" s="249" t="s">
        <v>164</v>
      </c>
      <c r="G373" s="247"/>
      <c r="H373" s="250">
        <v>4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6" t="s">
        <v>133</v>
      </c>
      <c r="AU373" s="256" t="s">
        <v>83</v>
      </c>
      <c r="AV373" s="15" t="s">
        <v>129</v>
      </c>
      <c r="AW373" s="15" t="s">
        <v>35</v>
      </c>
      <c r="AX373" s="15" t="s">
        <v>81</v>
      </c>
      <c r="AY373" s="256" t="s">
        <v>122</v>
      </c>
    </row>
    <row r="374" s="2" customFormat="1" ht="16.5" customHeight="1">
      <c r="A374" s="40"/>
      <c r="B374" s="41"/>
      <c r="C374" s="206" t="s">
        <v>542</v>
      </c>
      <c r="D374" s="206" t="s">
        <v>124</v>
      </c>
      <c r="E374" s="207" t="s">
        <v>637</v>
      </c>
      <c r="F374" s="208" t="s">
        <v>638</v>
      </c>
      <c r="G374" s="209" t="s">
        <v>144</v>
      </c>
      <c r="H374" s="210">
        <v>2</v>
      </c>
      <c r="I374" s="211"/>
      <c r="J374" s="212">
        <f>ROUND(I374*H374,2)</f>
        <v>0</v>
      </c>
      <c r="K374" s="208" t="s">
        <v>128</v>
      </c>
      <c r="L374" s="46"/>
      <c r="M374" s="213" t="s">
        <v>19</v>
      </c>
      <c r="N374" s="214" t="s">
        <v>44</v>
      </c>
      <c r="O374" s="86"/>
      <c r="P374" s="215">
        <f>O374*H374</f>
        <v>0</v>
      </c>
      <c r="Q374" s="215">
        <v>0.27204800000000001</v>
      </c>
      <c r="R374" s="215">
        <f>Q374*H374</f>
        <v>0.54409600000000002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129</v>
      </c>
      <c r="AT374" s="217" t="s">
        <v>124</v>
      </c>
      <c r="AU374" s="217" t="s">
        <v>83</v>
      </c>
      <c r="AY374" s="19" t="s">
        <v>122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81</v>
      </c>
      <c r="BK374" s="218">
        <f>ROUND(I374*H374,2)</f>
        <v>0</v>
      </c>
      <c r="BL374" s="19" t="s">
        <v>129</v>
      </c>
      <c r="BM374" s="217" t="s">
        <v>897</v>
      </c>
    </row>
    <row r="375" s="2" customFormat="1">
      <c r="A375" s="40"/>
      <c r="B375" s="41"/>
      <c r="C375" s="42"/>
      <c r="D375" s="219" t="s">
        <v>131</v>
      </c>
      <c r="E375" s="42"/>
      <c r="F375" s="220" t="s">
        <v>640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131</v>
      </c>
      <c r="AU375" s="19" t="s">
        <v>83</v>
      </c>
    </row>
    <row r="376" s="13" customFormat="1">
      <c r="A376" s="13"/>
      <c r="B376" s="224"/>
      <c r="C376" s="225"/>
      <c r="D376" s="226" t="s">
        <v>133</v>
      </c>
      <c r="E376" s="227" t="s">
        <v>19</v>
      </c>
      <c r="F376" s="228" t="s">
        <v>898</v>
      </c>
      <c r="G376" s="225"/>
      <c r="H376" s="229">
        <v>2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133</v>
      </c>
      <c r="AU376" s="235" t="s">
        <v>83</v>
      </c>
      <c r="AV376" s="13" t="s">
        <v>83</v>
      </c>
      <c r="AW376" s="13" t="s">
        <v>35</v>
      </c>
      <c r="AX376" s="13" t="s">
        <v>81</v>
      </c>
      <c r="AY376" s="235" t="s">
        <v>122</v>
      </c>
    </row>
    <row r="377" s="2" customFormat="1" ht="24.15" customHeight="1">
      <c r="A377" s="40"/>
      <c r="B377" s="41"/>
      <c r="C377" s="268" t="s">
        <v>546</v>
      </c>
      <c r="D377" s="268" t="s">
        <v>270</v>
      </c>
      <c r="E377" s="269" t="s">
        <v>643</v>
      </c>
      <c r="F377" s="270" t="s">
        <v>644</v>
      </c>
      <c r="G377" s="271" t="s">
        <v>144</v>
      </c>
      <c r="H377" s="272">
        <v>2</v>
      </c>
      <c r="I377" s="273"/>
      <c r="J377" s="274">
        <f>ROUND(I377*H377,2)</f>
        <v>0</v>
      </c>
      <c r="K377" s="270" t="s">
        <v>128</v>
      </c>
      <c r="L377" s="275"/>
      <c r="M377" s="276" t="s">
        <v>19</v>
      </c>
      <c r="N377" s="277" t="s">
        <v>44</v>
      </c>
      <c r="O377" s="86"/>
      <c r="P377" s="215">
        <f>O377*H377</f>
        <v>0</v>
      </c>
      <c r="Q377" s="215">
        <v>0.035000000000000003</v>
      </c>
      <c r="R377" s="215">
        <f>Q377*H377</f>
        <v>0.070000000000000007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171</v>
      </c>
      <c r="AT377" s="217" t="s">
        <v>270</v>
      </c>
      <c r="AU377" s="217" t="s">
        <v>83</v>
      </c>
      <c r="AY377" s="19" t="s">
        <v>122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81</v>
      </c>
      <c r="BK377" s="218">
        <f>ROUND(I377*H377,2)</f>
        <v>0</v>
      </c>
      <c r="BL377" s="19" t="s">
        <v>129</v>
      </c>
      <c r="BM377" s="217" t="s">
        <v>899</v>
      </c>
    </row>
    <row r="378" s="2" customFormat="1" ht="21.75" customHeight="1">
      <c r="A378" s="40"/>
      <c r="B378" s="41"/>
      <c r="C378" s="206" t="s">
        <v>551</v>
      </c>
      <c r="D378" s="206" t="s">
        <v>124</v>
      </c>
      <c r="E378" s="207" t="s">
        <v>647</v>
      </c>
      <c r="F378" s="208" t="s">
        <v>648</v>
      </c>
      <c r="G378" s="209" t="s">
        <v>127</v>
      </c>
      <c r="H378" s="210">
        <v>384</v>
      </c>
      <c r="I378" s="211"/>
      <c r="J378" s="212">
        <f>ROUND(I378*H378,2)</f>
        <v>0</v>
      </c>
      <c r="K378" s="208" t="s">
        <v>128</v>
      </c>
      <c r="L378" s="46"/>
      <c r="M378" s="213" t="s">
        <v>19</v>
      </c>
      <c r="N378" s="214" t="s">
        <v>44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0.01</v>
      </c>
      <c r="T378" s="216">
        <f>S378*H378</f>
        <v>3.8399999999999999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129</v>
      </c>
      <c r="AT378" s="217" t="s">
        <v>124</v>
      </c>
      <c r="AU378" s="217" t="s">
        <v>83</v>
      </c>
      <c r="AY378" s="19" t="s">
        <v>122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81</v>
      </c>
      <c r="BK378" s="218">
        <f>ROUND(I378*H378,2)</f>
        <v>0</v>
      </c>
      <c r="BL378" s="19" t="s">
        <v>129</v>
      </c>
      <c r="BM378" s="217" t="s">
        <v>900</v>
      </c>
    </row>
    <row r="379" s="2" customFormat="1">
      <c r="A379" s="40"/>
      <c r="B379" s="41"/>
      <c r="C379" s="42"/>
      <c r="D379" s="219" t="s">
        <v>131</v>
      </c>
      <c r="E379" s="42"/>
      <c r="F379" s="220" t="s">
        <v>650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131</v>
      </c>
      <c r="AU379" s="19" t="s">
        <v>83</v>
      </c>
    </row>
    <row r="380" s="14" customFormat="1">
      <c r="A380" s="14"/>
      <c r="B380" s="236"/>
      <c r="C380" s="237"/>
      <c r="D380" s="226" t="s">
        <v>133</v>
      </c>
      <c r="E380" s="238" t="s">
        <v>19</v>
      </c>
      <c r="F380" s="239" t="s">
        <v>338</v>
      </c>
      <c r="G380" s="237"/>
      <c r="H380" s="238" t="s">
        <v>19</v>
      </c>
      <c r="I380" s="240"/>
      <c r="J380" s="237"/>
      <c r="K380" s="237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133</v>
      </c>
      <c r="AU380" s="245" t="s">
        <v>83</v>
      </c>
      <c r="AV380" s="14" t="s">
        <v>81</v>
      </c>
      <c r="AW380" s="14" t="s">
        <v>35</v>
      </c>
      <c r="AX380" s="14" t="s">
        <v>73</v>
      </c>
      <c r="AY380" s="245" t="s">
        <v>122</v>
      </c>
    </row>
    <row r="381" s="13" customFormat="1">
      <c r="A381" s="13"/>
      <c r="B381" s="224"/>
      <c r="C381" s="225"/>
      <c r="D381" s="226" t="s">
        <v>133</v>
      </c>
      <c r="E381" s="227" t="s">
        <v>19</v>
      </c>
      <c r="F381" s="228" t="s">
        <v>901</v>
      </c>
      <c r="G381" s="225"/>
      <c r="H381" s="229">
        <v>384</v>
      </c>
      <c r="I381" s="230"/>
      <c r="J381" s="225"/>
      <c r="K381" s="225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133</v>
      </c>
      <c r="AU381" s="235" t="s">
        <v>83</v>
      </c>
      <c r="AV381" s="13" t="s">
        <v>83</v>
      </c>
      <c r="AW381" s="13" t="s">
        <v>35</v>
      </c>
      <c r="AX381" s="13" t="s">
        <v>81</v>
      </c>
      <c r="AY381" s="235" t="s">
        <v>122</v>
      </c>
    </row>
    <row r="382" s="12" customFormat="1" ht="20.88" customHeight="1">
      <c r="A382" s="12"/>
      <c r="B382" s="190"/>
      <c r="C382" s="191"/>
      <c r="D382" s="192" t="s">
        <v>72</v>
      </c>
      <c r="E382" s="204" t="s">
        <v>652</v>
      </c>
      <c r="F382" s="204" t="s">
        <v>653</v>
      </c>
      <c r="G382" s="191"/>
      <c r="H382" s="191"/>
      <c r="I382" s="194"/>
      <c r="J382" s="205">
        <f>BK382</f>
        <v>0</v>
      </c>
      <c r="K382" s="191"/>
      <c r="L382" s="196"/>
      <c r="M382" s="197"/>
      <c r="N382" s="198"/>
      <c r="O382" s="198"/>
      <c r="P382" s="199">
        <f>SUM(P383:P403)</f>
        <v>0</v>
      </c>
      <c r="Q382" s="198"/>
      <c r="R382" s="199">
        <f>SUM(R383:R403)</f>
        <v>0</v>
      </c>
      <c r="S382" s="198"/>
      <c r="T382" s="200">
        <f>SUM(T383:T403)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1" t="s">
        <v>81</v>
      </c>
      <c r="AT382" s="202" t="s">
        <v>72</v>
      </c>
      <c r="AU382" s="202" t="s">
        <v>83</v>
      </c>
      <c r="AY382" s="201" t="s">
        <v>122</v>
      </c>
      <c r="BK382" s="203">
        <f>SUM(BK383:BK403)</f>
        <v>0</v>
      </c>
    </row>
    <row r="383" s="2" customFormat="1" ht="24.15" customHeight="1">
      <c r="A383" s="40"/>
      <c r="B383" s="41"/>
      <c r="C383" s="206" t="s">
        <v>557</v>
      </c>
      <c r="D383" s="206" t="s">
        <v>124</v>
      </c>
      <c r="E383" s="207" t="s">
        <v>655</v>
      </c>
      <c r="F383" s="208" t="s">
        <v>656</v>
      </c>
      <c r="G383" s="209" t="s">
        <v>257</v>
      </c>
      <c r="H383" s="210">
        <v>27.280000000000001</v>
      </c>
      <c r="I383" s="211"/>
      <c r="J383" s="212">
        <f>ROUND(I383*H383,2)</f>
        <v>0</v>
      </c>
      <c r="K383" s="208" t="s">
        <v>128</v>
      </c>
      <c r="L383" s="46"/>
      <c r="M383" s="213" t="s">
        <v>19</v>
      </c>
      <c r="N383" s="214" t="s">
        <v>44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129</v>
      </c>
      <c r="AT383" s="217" t="s">
        <v>124</v>
      </c>
      <c r="AU383" s="217" t="s">
        <v>141</v>
      </c>
      <c r="AY383" s="19" t="s">
        <v>122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81</v>
      </c>
      <c r="BK383" s="218">
        <f>ROUND(I383*H383,2)</f>
        <v>0</v>
      </c>
      <c r="BL383" s="19" t="s">
        <v>129</v>
      </c>
      <c r="BM383" s="217" t="s">
        <v>902</v>
      </c>
    </row>
    <row r="384" s="2" customFormat="1">
      <c r="A384" s="40"/>
      <c r="B384" s="41"/>
      <c r="C384" s="42"/>
      <c r="D384" s="219" t="s">
        <v>131</v>
      </c>
      <c r="E384" s="42"/>
      <c r="F384" s="220" t="s">
        <v>658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131</v>
      </c>
      <c r="AU384" s="19" t="s">
        <v>141</v>
      </c>
    </row>
    <row r="385" s="13" customFormat="1">
      <c r="A385" s="13"/>
      <c r="B385" s="224"/>
      <c r="C385" s="225"/>
      <c r="D385" s="226" t="s">
        <v>133</v>
      </c>
      <c r="E385" s="227" t="s">
        <v>19</v>
      </c>
      <c r="F385" s="228" t="s">
        <v>903</v>
      </c>
      <c r="G385" s="225"/>
      <c r="H385" s="229">
        <v>27.280000000000001</v>
      </c>
      <c r="I385" s="230"/>
      <c r="J385" s="225"/>
      <c r="K385" s="225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133</v>
      </c>
      <c r="AU385" s="235" t="s">
        <v>141</v>
      </c>
      <c r="AV385" s="13" t="s">
        <v>83</v>
      </c>
      <c r="AW385" s="13" t="s">
        <v>35</v>
      </c>
      <c r="AX385" s="13" t="s">
        <v>73</v>
      </c>
      <c r="AY385" s="235" t="s">
        <v>122</v>
      </c>
    </row>
    <row r="386" s="15" customFormat="1">
      <c r="A386" s="15"/>
      <c r="B386" s="246"/>
      <c r="C386" s="247"/>
      <c r="D386" s="226" t="s">
        <v>133</v>
      </c>
      <c r="E386" s="248" t="s">
        <v>19</v>
      </c>
      <c r="F386" s="249" t="s">
        <v>164</v>
      </c>
      <c r="G386" s="247"/>
      <c r="H386" s="250">
        <v>27.280000000000001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6" t="s">
        <v>133</v>
      </c>
      <c r="AU386" s="256" t="s">
        <v>141</v>
      </c>
      <c r="AV386" s="15" t="s">
        <v>129</v>
      </c>
      <c r="AW386" s="15" t="s">
        <v>35</v>
      </c>
      <c r="AX386" s="15" t="s">
        <v>81</v>
      </c>
      <c r="AY386" s="256" t="s">
        <v>122</v>
      </c>
    </row>
    <row r="387" s="2" customFormat="1" ht="24.15" customHeight="1">
      <c r="A387" s="40"/>
      <c r="B387" s="41"/>
      <c r="C387" s="206" t="s">
        <v>562</v>
      </c>
      <c r="D387" s="206" t="s">
        <v>124</v>
      </c>
      <c r="E387" s="207" t="s">
        <v>661</v>
      </c>
      <c r="F387" s="208" t="s">
        <v>662</v>
      </c>
      <c r="G387" s="209" t="s">
        <v>257</v>
      </c>
      <c r="H387" s="210">
        <v>354.63999999999999</v>
      </c>
      <c r="I387" s="211"/>
      <c r="J387" s="212">
        <f>ROUND(I387*H387,2)</f>
        <v>0</v>
      </c>
      <c r="K387" s="208" t="s">
        <v>128</v>
      </c>
      <c r="L387" s="46"/>
      <c r="M387" s="213" t="s">
        <v>19</v>
      </c>
      <c r="N387" s="214" t="s">
        <v>44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129</v>
      </c>
      <c r="AT387" s="217" t="s">
        <v>124</v>
      </c>
      <c r="AU387" s="217" t="s">
        <v>141</v>
      </c>
      <c r="AY387" s="19" t="s">
        <v>122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81</v>
      </c>
      <c r="BK387" s="218">
        <f>ROUND(I387*H387,2)</f>
        <v>0</v>
      </c>
      <c r="BL387" s="19" t="s">
        <v>129</v>
      </c>
      <c r="BM387" s="217" t="s">
        <v>904</v>
      </c>
    </row>
    <row r="388" s="2" customFormat="1">
      <c r="A388" s="40"/>
      <c r="B388" s="41"/>
      <c r="C388" s="42"/>
      <c r="D388" s="219" t="s">
        <v>131</v>
      </c>
      <c r="E388" s="42"/>
      <c r="F388" s="220" t="s">
        <v>664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131</v>
      </c>
      <c r="AU388" s="19" t="s">
        <v>141</v>
      </c>
    </row>
    <row r="389" s="13" customFormat="1">
      <c r="A389" s="13"/>
      <c r="B389" s="224"/>
      <c r="C389" s="225"/>
      <c r="D389" s="226" t="s">
        <v>133</v>
      </c>
      <c r="E389" s="227" t="s">
        <v>19</v>
      </c>
      <c r="F389" s="228" t="s">
        <v>905</v>
      </c>
      <c r="G389" s="225"/>
      <c r="H389" s="229">
        <v>354.63999999999999</v>
      </c>
      <c r="I389" s="230"/>
      <c r="J389" s="225"/>
      <c r="K389" s="225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133</v>
      </c>
      <c r="AU389" s="235" t="s">
        <v>141</v>
      </c>
      <c r="AV389" s="13" t="s">
        <v>83</v>
      </c>
      <c r="AW389" s="13" t="s">
        <v>35</v>
      </c>
      <c r="AX389" s="13" t="s">
        <v>81</v>
      </c>
      <c r="AY389" s="235" t="s">
        <v>122</v>
      </c>
    </row>
    <row r="390" s="2" customFormat="1" ht="24.15" customHeight="1">
      <c r="A390" s="40"/>
      <c r="B390" s="41"/>
      <c r="C390" s="206" t="s">
        <v>570</v>
      </c>
      <c r="D390" s="206" t="s">
        <v>124</v>
      </c>
      <c r="E390" s="207" t="s">
        <v>667</v>
      </c>
      <c r="F390" s="208" t="s">
        <v>668</v>
      </c>
      <c r="G390" s="209" t="s">
        <v>257</v>
      </c>
      <c r="H390" s="210">
        <v>13.645</v>
      </c>
      <c r="I390" s="211"/>
      <c r="J390" s="212">
        <f>ROUND(I390*H390,2)</f>
        <v>0</v>
      </c>
      <c r="K390" s="208" t="s">
        <v>128</v>
      </c>
      <c r="L390" s="46"/>
      <c r="M390" s="213" t="s">
        <v>19</v>
      </c>
      <c r="N390" s="214" t="s">
        <v>44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129</v>
      </c>
      <c r="AT390" s="217" t="s">
        <v>124</v>
      </c>
      <c r="AU390" s="217" t="s">
        <v>141</v>
      </c>
      <c r="AY390" s="19" t="s">
        <v>122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81</v>
      </c>
      <c r="BK390" s="218">
        <f>ROUND(I390*H390,2)</f>
        <v>0</v>
      </c>
      <c r="BL390" s="19" t="s">
        <v>129</v>
      </c>
      <c r="BM390" s="217" t="s">
        <v>906</v>
      </c>
    </row>
    <row r="391" s="2" customFormat="1">
      <c r="A391" s="40"/>
      <c r="B391" s="41"/>
      <c r="C391" s="42"/>
      <c r="D391" s="219" t="s">
        <v>131</v>
      </c>
      <c r="E391" s="42"/>
      <c r="F391" s="220" t="s">
        <v>670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131</v>
      </c>
      <c r="AU391" s="19" t="s">
        <v>141</v>
      </c>
    </row>
    <row r="392" s="13" customFormat="1">
      <c r="A392" s="13"/>
      <c r="B392" s="224"/>
      <c r="C392" s="225"/>
      <c r="D392" s="226" t="s">
        <v>133</v>
      </c>
      <c r="E392" s="227" t="s">
        <v>19</v>
      </c>
      <c r="F392" s="228" t="s">
        <v>907</v>
      </c>
      <c r="G392" s="225"/>
      <c r="H392" s="229">
        <v>13.645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133</v>
      </c>
      <c r="AU392" s="235" t="s">
        <v>141</v>
      </c>
      <c r="AV392" s="13" t="s">
        <v>83</v>
      </c>
      <c r="AW392" s="13" t="s">
        <v>35</v>
      </c>
      <c r="AX392" s="13" t="s">
        <v>73</v>
      </c>
      <c r="AY392" s="235" t="s">
        <v>122</v>
      </c>
    </row>
    <row r="393" s="15" customFormat="1">
      <c r="A393" s="15"/>
      <c r="B393" s="246"/>
      <c r="C393" s="247"/>
      <c r="D393" s="226" t="s">
        <v>133</v>
      </c>
      <c r="E393" s="248" t="s">
        <v>19</v>
      </c>
      <c r="F393" s="249" t="s">
        <v>164</v>
      </c>
      <c r="G393" s="247"/>
      <c r="H393" s="250">
        <v>13.645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6" t="s">
        <v>133</v>
      </c>
      <c r="AU393" s="256" t="s">
        <v>141</v>
      </c>
      <c r="AV393" s="15" t="s">
        <v>129</v>
      </c>
      <c r="AW393" s="15" t="s">
        <v>35</v>
      </c>
      <c r="AX393" s="15" t="s">
        <v>81</v>
      </c>
      <c r="AY393" s="256" t="s">
        <v>122</v>
      </c>
    </row>
    <row r="394" s="2" customFormat="1" ht="24.15" customHeight="1">
      <c r="A394" s="40"/>
      <c r="B394" s="41"/>
      <c r="C394" s="206" t="s">
        <v>574</v>
      </c>
      <c r="D394" s="206" t="s">
        <v>124</v>
      </c>
      <c r="E394" s="207" t="s">
        <v>673</v>
      </c>
      <c r="F394" s="208" t="s">
        <v>662</v>
      </c>
      <c r="G394" s="209" t="s">
        <v>257</v>
      </c>
      <c r="H394" s="210">
        <v>177.38499999999999</v>
      </c>
      <c r="I394" s="211"/>
      <c r="J394" s="212">
        <f>ROUND(I394*H394,2)</f>
        <v>0</v>
      </c>
      <c r="K394" s="208" t="s">
        <v>128</v>
      </c>
      <c r="L394" s="46"/>
      <c r="M394" s="213" t="s">
        <v>19</v>
      </c>
      <c r="N394" s="214" t="s">
        <v>44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129</v>
      </c>
      <c r="AT394" s="217" t="s">
        <v>124</v>
      </c>
      <c r="AU394" s="217" t="s">
        <v>141</v>
      </c>
      <c r="AY394" s="19" t="s">
        <v>122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81</v>
      </c>
      <c r="BK394" s="218">
        <f>ROUND(I394*H394,2)</f>
        <v>0</v>
      </c>
      <c r="BL394" s="19" t="s">
        <v>129</v>
      </c>
      <c r="BM394" s="217" t="s">
        <v>908</v>
      </c>
    </row>
    <row r="395" s="2" customFormat="1">
      <c r="A395" s="40"/>
      <c r="B395" s="41"/>
      <c r="C395" s="42"/>
      <c r="D395" s="219" t="s">
        <v>131</v>
      </c>
      <c r="E395" s="42"/>
      <c r="F395" s="220" t="s">
        <v>675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131</v>
      </c>
      <c r="AU395" s="19" t="s">
        <v>141</v>
      </c>
    </row>
    <row r="396" s="13" customFormat="1">
      <c r="A396" s="13"/>
      <c r="B396" s="224"/>
      <c r="C396" s="225"/>
      <c r="D396" s="226" t="s">
        <v>133</v>
      </c>
      <c r="E396" s="227" t="s">
        <v>19</v>
      </c>
      <c r="F396" s="228" t="s">
        <v>909</v>
      </c>
      <c r="G396" s="225"/>
      <c r="H396" s="229">
        <v>177.38499999999999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133</v>
      </c>
      <c r="AU396" s="235" t="s">
        <v>141</v>
      </c>
      <c r="AV396" s="13" t="s">
        <v>83</v>
      </c>
      <c r="AW396" s="13" t="s">
        <v>35</v>
      </c>
      <c r="AX396" s="13" t="s">
        <v>81</v>
      </c>
      <c r="AY396" s="235" t="s">
        <v>122</v>
      </c>
    </row>
    <row r="397" s="2" customFormat="1" ht="16.5" customHeight="1">
      <c r="A397" s="40"/>
      <c r="B397" s="41"/>
      <c r="C397" s="206" t="s">
        <v>579</v>
      </c>
      <c r="D397" s="206" t="s">
        <v>124</v>
      </c>
      <c r="E397" s="207" t="s">
        <v>678</v>
      </c>
      <c r="F397" s="208" t="s">
        <v>679</v>
      </c>
      <c r="G397" s="209" t="s">
        <v>257</v>
      </c>
      <c r="H397" s="210">
        <v>40.924999999999997</v>
      </c>
      <c r="I397" s="211"/>
      <c r="J397" s="212">
        <f>ROUND(I397*H397,2)</f>
        <v>0</v>
      </c>
      <c r="K397" s="208" t="s">
        <v>128</v>
      </c>
      <c r="L397" s="46"/>
      <c r="M397" s="213" t="s">
        <v>19</v>
      </c>
      <c r="N397" s="214" t="s">
        <v>44</v>
      </c>
      <c r="O397" s="86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129</v>
      </c>
      <c r="AT397" s="217" t="s">
        <v>124</v>
      </c>
      <c r="AU397" s="217" t="s">
        <v>141</v>
      </c>
      <c r="AY397" s="19" t="s">
        <v>122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81</v>
      </c>
      <c r="BK397" s="218">
        <f>ROUND(I397*H397,2)</f>
        <v>0</v>
      </c>
      <c r="BL397" s="19" t="s">
        <v>129</v>
      </c>
      <c r="BM397" s="217" t="s">
        <v>910</v>
      </c>
    </row>
    <row r="398" s="2" customFormat="1">
      <c r="A398" s="40"/>
      <c r="B398" s="41"/>
      <c r="C398" s="42"/>
      <c r="D398" s="219" t="s">
        <v>131</v>
      </c>
      <c r="E398" s="42"/>
      <c r="F398" s="220" t="s">
        <v>681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131</v>
      </c>
      <c r="AU398" s="19" t="s">
        <v>141</v>
      </c>
    </row>
    <row r="399" s="13" customFormat="1">
      <c r="A399" s="13"/>
      <c r="B399" s="224"/>
      <c r="C399" s="225"/>
      <c r="D399" s="226" t="s">
        <v>133</v>
      </c>
      <c r="E399" s="227" t="s">
        <v>19</v>
      </c>
      <c r="F399" s="228" t="s">
        <v>911</v>
      </c>
      <c r="G399" s="225"/>
      <c r="H399" s="229">
        <v>27.280000000000001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133</v>
      </c>
      <c r="AU399" s="235" t="s">
        <v>141</v>
      </c>
      <c r="AV399" s="13" t="s">
        <v>83</v>
      </c>
      <c r="AW399" s="13" t="s">
        <v>35</v>
      </c>
      <c r="AX399" s="13" t="s">
        <v>73</v>
      </c>
      <c r="AY399" s="235" t="s">
        <v>122</v>
      </c>
    </row>
    <row r="400" s="13" customFormat="1">
      <c r="A400" s="13"/>
      <c r="B400" s="224"/>
      <c r="C400" s="225"/>
      <c r="D400" s="226" t="s">
        <v>133</v>
      </c>
      <c r="E400" s="227" t="s">
        <v>19</v>
      </c>
      <c r="F400" s="228" t="s">
        <v>912</v>
      </c>
      <c r="G400" s="225"/>
      <c r="H400" s="229">
        <v>13.645</v>
      </c>
      <c r="I400" s="230"/>
      <c r="J400" s="225"/>
      <c r="K400" s="225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133</v>
      </c>
      <c r="AU400" s="235" t="s">
        <v>141</v>
      </c>
      <c r="AV400" s="13" t="s">
        <v>83</v>
      </c>
      <c r="AW400" s="13" t="s">
        <v>35</v>
      </c>
      <c r="AX400" s="13" t="s">
        <v>73</v>
      </c>
      <c r="AY400" s="235" t="s">
        <v>122</v>
      </c>
    </row>
    <row r="401" s="15" customFormat="1">
      <c r="A401" s="15"/>
      <c r="B401" s="246"/>
      <c r="C401" s="247"/>
      <c r="D401" s="226" t="s">
        <v>133</v>
      </c>
      <c r="E401" s="248" t="s">
        <v>19</v>
      </c>
      <c r="F401" s="249" t="s">
        <v>164</v>
      </c>
      <c r="G401" s="247"/>
      <c r="H401" s="250">
        <v>40.924999999999997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6" t="s">
        <v>133</v>
      </c>
      <c r="AU401" s="256" t="s">
        <v>141</v>
      </c>
      <c r="AV401" s="15" t="s">
        <v>129</v>
      </c>
      <c r="AW401" s="15" t="s">
        <v>35</v>
      </c>
      <c r="AX401" s="15" t="s">
        <v>81</v>
      </c>
      <c r="AY401" s="256" t="s">
        <v>122</v>
      </c>
    </row>
    <row r="402" s="2" customFormat="1" ht="24.15" customHeight="1">
      <c r="A402" s="40"/>
      <c r="B402" s="41"/>
      <c r="C402" s="206" t="s">
        <v>585</v>
      </c>
      <c r="D402" s="206" t="s">
        <v>124</v>
      </c>
      <c r="E402" s="207" t="s">
        <v>685</v>
      </c>
      <c r="F402" s="208" t="s">
        <v>686</v>
      </c>
      <c r="G402" s="209" t="s">
        <v>257</v>
      </c>
      <c r="H402" s="210">
        <v>680.74199999999996</v>
      </c>
      <c r="I402" s="211"/>
      <c r="J402" s="212">
        <f>ROUND(I402*H402,2)</f>
        <v>0</v>
      </c>
      <c r="K402" s="208" t="s">
        <v>128</v>
      </c>
      <c r="L402" s="46"/>
      <c r="M402" s="213" t="s">
        <v>19</v>
      </c>
      <c r="N402" s="214" t="s">
        <v>44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129</v>
      </c>
      <c r="AT402" s="217" t="s">
        <v>124</v>
      </c>
      <c r="AU402" s="217" t="s">
        <v>141</v>
      </c>
      <c r="AY402" s="19" t="s">
        <v>122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81</v>
      </c>
      <c r="BK402" s="218">
        <f>ROUND(I402*H402,2)</f>
        <v>0</v>
      </c>
      <c r="BL402" s="19" t="s">
        <v>129</v>
      </c>
      <c r="BM402" s="217" t="s">
        <v>913</v>
      </c>
    </row>
    <row r="403" s="2" customFormat="1">
      <c r="A403" s="40"/>
      <c r="B403" s="41"/>
      <c r="C403" s="42"/>
      <c r="D403" s="219" t="s">
        <v>131</v>
      </c>
      <c r="E403" s="42"/>
      <c r="F403" s="220" t="s">
        <v>688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131</v>
      </c>
      <c r="AU403" s="19" t="s">
        <v>141</v>
      </c>
    </row>
    <row r="404" s="12" customFormat="1" ht="22.8" customHeight="1">
      <c r="A404" s="12"/>
      <c r="B404" s="190"/>
      <c r="C404" s="191"/>
      <c r="D404" s="192" t="s">
        <v>72</v>
      </c>
      <c r="E404" s="204" t="s">
        <v>689</v>
      </c>
      <c r="F404" s="204" t="s">
        <v>690</v>
      </c>
      <c r="G404" s="191"/>
      <c r="H404" s="191"/>
      <c r="I404" s="194"/>
      <c r="J404" s="205">
        <f>BK404</f>
        <v>0</v>
      </c>
      <c r="K404" s="191"/>
      <c r="L404" s="196"/>
      <c r="M404" s="197"/>
      <c r="N404" s="198"/>
      <c r="O404" s="198"/>
      <c r="P404" s="199">
        <f>SUM(P405:P410)</f>
        <v>0</v>
      </c>
      <c r="Q404" s="198"/>
      <c r="R404" s="199">
        <f>SUM(R405:R410)</f>
        <v>0</v>
      </c>
      <c r="S404" s="198"/>
      <c r="T404" s="200">
        <f>SUM(T405:T410)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1" t="s">
        <v>81</v>
      </c>
      <c r="AT404" s="202" t="s">
        <v>72</v>
      </c>
      <c r="AU404" s="202" t="s">
        <v>81</v>
      </c>
      <c r="AY404" s="201" t="s">
        <v>122</v>
      </c>
      <c r="BK404" s="203">
        <f>SUM(BK405:BK410)</f>
        <v>0</v>
      </c>
    </row>
    <row r="405" s="2" customFormat="1" ht="24.15" customHeight="1">
      <c r="A405" s="40"/>
      <c r="B405" s="41"/>
      <c r="C405" s="206" t="s">
        <v>592</v>
      </c>
      <c r="D405" s="206" t="s">
        <v>124</v>
      </c>
      <c r="E405" s="207" t="s">
        <v>692</v>
      </c>
      <c r="F405" s="208" t="s">
        <v>693</v>
      </c>
      <c r="G405" s="209" t="s">
        <v>257</v>
      </c>
      <c r="H405" s="210">
        <v>13.645</v>
      </c>
      <c r="I405" s="211"/>
      <c r="J405" s="212">
        <f>ROUND(I405*H405,2)</f>
        <v>0</v>
      </c>
      <c r="K405" s="208" t="s">
        <v>128</v>
      </c>
      <c r="L405" s="46"/>
      <c r="M405" s="213" t="s">
        <v>19</v>
      </c>
      <c r="N405" s="214" t="s">
        <v>44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129</v>
      </c>
      <c r="AT405" s="217" t="s">
        <v>124</v>
      </c>
      <c r="AU405" s="217" t="s">
        <v>83</v>
      </c>
      <c r="AY405" s="19" t="s">
        <v>122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81</v>
      </c>
      <c r="BK405" s="218">
        <f>ROUND(I405*H405,2)</f>
        <v>0</v>
      </c>
      <c r="BL405" s="19" t="s">
        <v>129</v>
      </c>
      <c r="BM405" s="217" t="s">
        <v>914</v>
      </c>
    </row>
    <row r="406" s="2" customFormat="1">
      <c r="A406" s="40"/>
      <c r="B406" s="41"/>
      <c r="C406" s="42"/>
      <c r="D406" s="219" t="s">
        <v>131</v>
      </c>
      <c r="E406" s="42"/>
      <c r="F406" s="220" t="s">
        <v>695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131</v>
      </c>
      <c r="AU406" s="19" t="s">
        <v>83</v>
      </c>
    </row>
    <row r="407" s="13" customFormat="1">
      <c r="A407" s="13"/>
      <c r="B407" s="224"/>
      <c r="C407" s="225"/>
      <c r="D407" s="226" t="s">
        <v>133</v>
      </c>
      <c r="E407" s="227" t="s">
        <v>19</v>
      </c>
      <c r="F407" s="228" t="s">
        <v>915</v>
      </c>
      <c r="G407" s="225"/>
      <c r="H407" s="229">
        <v>13.645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133</v>
      </c>
      <c r="AU407" s="235" t="s">
        <v>83</v>
      </c>
      <c r="AV407" s="13" t="s">
        <v>83</v>
      </c>
      <c r="AW407" s="13" t="s">
        <v>35</v>
      </c>
      <c r="AX407" s="13" t="s">
        <v>81</v>
      </c>
      <c r="AY407" s="235" t="s">
        <v>122</v>
      </c>
    </row>
    <row r="408" s="2" customFormat="1" ht="24.15" customHeight="1">
      <c r="A408" s="40"/>
      <c r="B408" s="41"/>
      <c r="C408" s="206" t="s">
        <v>597</v>
      </c>
      <c r="D408" s="206" t="s">
        <v>124</v>
      </c>
      <c r="E408" s="207" t="s">
        <v>698</v>
      </c>
      <c r="F408" s="208" t="s">
        <v>699</v>
      </c>
      <c r="G408" s="209" t="s">
        <v>257</v>
      </c>
      <c r="H408" s="210">
        <v>27.280000000000001</v>
      </c>
      <c r="I408" s="211"/>
      <c r="J408" s="212">
        <f>ROUND(I408*H408,2)</f>
        <v>0</v>
      </c>
      <c r="K408" s="208" t="s">
        <v>128</v>
      </c>
      <c r="L408" s="46"/>
      <c r="M408" s="213" t="s">
        <v>19</v>
      </c>
      <c r="N408" s="214" t="s">
        <v>44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129</v>
      </c>
      <c r="AT408" s="217" t="s">
        <v>124</v>
      </c>
      <c r="AU408" s="217" t="s">
        <v>83</v>
      </c>
      <c r="AY408" s="19" t="s">
        <v>122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81</v>
      </c>
      <c r="BK408" s="218">
        <f>ROUND(I408*H408,2)</f>
        <v>0</v>
      </c>
      <c r="BL408" s="19" t="s">
        <v>129</v>
      </c>
      <c r="BM408" s="217" t="s">
        <v>916</v>
      </c>
    </row>
    <row r="409" s="2" customFormat="1">
      <c r="A409" s="40"/>
      <c r="B409" s="41"/>
      <c r="C409" s="42"/>
      <c r="D409" s="219" t="s">
        <v>131</v>
      </c>
      <c r="E409" s="42"/>
      <c r="F409" s="220" t="s">
        <v>701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131</v>
      </c>
      <c r="AU409" s="19" t="s">
        <v>83</v>
      </c>
    </row>
    <row r="410" s="13" customFormat="1">
      <c r="A410" s="13"/>
      <c r="B410" s="224"/>
      <c r="C410" s="225"/>
      <c r="D410" s="226" t="s">
        <v>133</v>
      </c>
      <c r="E410" s="227" t="s">
        <v>19</v>
      </c>
      <c r="F410" s="228" t="s">
        <v>903</v>
      </c>
      <c r="G410" s="225"/>
      <c r="H410" s="229">
        <v>27.280000000000001</v>
      </c>
      <c r="I410" s="230"/>
      <c r="J410" s="225"/>
      <c r="K410" s="225"/>
      <c r="L410" s="231"/>
      <c r="M410" s="278"/>
      <c r="N410" s="279"/>
      <c r="O410" s="279"/>
      <c r="P410" s="279"/>
      <c r="Q410" s="279"/>
      <c r="R410" s="279"/>
      <c r="S410" s="279"/>
      <c r="T410" s="28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133</v>
      </c>
      <c r="AU410" s="235" t="s">
        <v>83</v>
      </c>
      <c r="AV410" s="13" t="s">
        <v>83</v>
      </c>
      <c r="AW410" s="13" t="s">
        <v>35</v>
      </c>
      <c r="AX410" s="13" t="s">
        <v>81</v>
      </c>
      <c r="AY410" s="235" t="s">
        <v>122</v>
      </c>
    </row>
    <row r="411" s="2" customFormat="1" ht="6.96" customHeight="1">
      <c r="A411" s="40"/>
      <c r="B411" s="61"/>
      <c r="C411" s="62"/>
      <c r="D411" s="62"/>
      <c r="E411" s="62"/>
      <c r="F411" s="62"/>
      <c r="G411" s="62"/>
      <c r="H411" s="62"/>
      <c r="I411" s="62"/>
      <c r="J411" s="62"/>
      <c r="K411" s="62"/>
      <c r="L411" s="46"/>
      <c r="M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</row>
  </sheetData>
  <sheetProtection sheet="1" autoFilter="0" formatColumns="0" formatRows="0" objects="1" scenarios="1" spinCount="100000" saltValue="E1wlncYlbopuTvkBDXrX1YwsZjkOPqlFZ+GmxmANosOTbna1aH8WO6v64wMu/XdKxgsDSFupyYpm7J3zv6iO1A==" hashValue="FqbrjT4Eiq8HH2YDugpbxUheRljrRFY4wLMuMWrx3oSb5/fGG53kuplTC21cJnRNbXoy1IVrlRUGD8xn+8NyFw==" algorithmName="SHA-512" password="CC35"/>
  <autoFilter ref="C87:K41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2/111301111"/>
    <hyperlink ref="F96" r:id="rId2" display="https://podminky.urs.cz/item/CS_URS_2023_02/113106123"/>
    <hyperlink ref="F101" r:id="rId3" display="https://podminky.urs.cz/item/CS_URS_2023_02/113107182"/>
    <hyperlink ref="F105" r:id="rId4" display="https://podminky.urs.cz/item/CS_URS_2023_02/113107331"/>
    <hyperlink ref="F109" r:id="rId5" display="https://podminky.urs.cz/item/CS_URS_2023_02/113202111"/>
    <hyperlink ref="F113" r:id="rId6" display="https://podminky.urs.cz/item/CS_URS_2023_02/113204111"/>
    <hyperlink ref="F116" r:id="rId7" display="https://podminky.urs.cz/item/CS_URS_2023_02/119001421"/>
    <hyperlink ref="F120" r:id="rId8" display="https://podminky.urs.cz/item/CS_URS_2023_02/120001101"/>
    <hyperlink ref="F123" r:id="rId9" display="https://podminky.urs.cz/item/CS_URS_2023_02/122251106"/>
    <hyperlink ref="F137" r:id="rId10" display="https://podminky.urs.cz/item/CS_URS_2023_02/132251102"/>
    <hyperlink ref="F141" r:id="rId11" display="https://podminky.urs.cz/item/CS_URS_2023_02/133251102"/>
    <hyperlink ref="F145" r:id="rId12" display="https://podminky.urs.cz/item/CS_URS_2023_02/162751117"/>
    <hyperlink ref="F152" r:id="rId13" display="https://podminky.urs.cz/item/CS_URS_2023_02/162751119"/>
    <hyperlink ref="F160" r:id="rId14" display="https://podminky.urs.cz/item/CS_URS_2023_02/171201201"/>
    <hyperlink ref="F167" r:id="rId15" display="https://podminky.urs.cz/item/CS_URS_2023_02/171201231"/>
    <hyperlink ref="F174" r:id="rId16" display="https://podminky.urs.cz/item/CS_URS_2023_02/175151101"/>
    <hyperlink ref="F183" r:id="rId17" display="https://podminky.urs.cz/item/CS_URS_2023_02/175151201"/>
    <hyperlink ref="F186" r:id="rId18" display="https://podminky.urs.cz/item/CS_URS_2023_02/181311103"/>
    <hyperlink ref="F192" r:id="rId19" display="https://podminky.urs.cz/item/CS_URS_2023_02/181411131"/>
    <hyperlink ref="F198" r:id="rId20" display="https://podminky.urs.cz/item/CS_URS_2023_02/181951112"/>
    <hyperlink ref="F206" r:id="rId21" display="https://podminky.urs.cz/item/CS_URS_2023_02/339921131"/>
    <hyperlink ref="F212" r:id="rId22" display="https://podminky.urs.cz/item/CS_URS_2023_02/451573111"/>
    <hyperlink ref="F217" r:id="rId23" display="https://podminky.urs.cz/item/CS_URS_2023_02/452311151"/>
    <hyperlink ref="F221" r:id="rId24" display="https://podminky.urs.cz/item/CS_URS_2023_02/564851111"/>
    <hyperlink ref="F232" r:id="rId25" display="https://podminky.urs.cz/item/CS_URS_2023_02/564861111"/>
    <hyperlink ref="F245" r:id="rId26" display="https://podminky.urs.cz/item/CS_URS_2023_02/564930412"/>
    <hyperlink ref="F249" r:id="rId27" display="https://podminky.urs.cz/item/CS_URS_2023_02/573211111"/>
    <hyperlink ref="F253" r:id="rId28" display="https://podminky.urs.cz/item/CS_URS_2023_02/577134121"/>
    <hyperlink ref="F257" r:id="rId29" display="https://podminky.urs.cz/item/CS_URS_2023_02/577165122"/>
    <hyperlink ref="F261" r:id="rId30" display="https://podminky.urs.cz/item/CS_URS_2023_02/596211113"/>
    <hyperlink ref="F276" r:id="rId31" display="https://podminky.urs.cz/item/CS_URS_2023_02/596212213"/>
    <hyperlink ref="F296" r:id="rId32" display="https://podminky.urs.cz/item/CS_URS_2023_02/871310320"/>
    <hyperlink ref="F300" r:id="rId33" display="https://podminky.urs.cz/item/CS_URS_2023_02/877355211"/>
    <hyperlink ref="F308" r:id="rId34" display="https://podminky.urs.cz/item/CS_URS_2022_02/899331111"/>
    <hyperlink ref="F315" r:id="rId35" display="https://podminky.urs.cz/item/CS_URS_2023_02/915491211"/>
    <hyperlink ref="F321" r:id="rId36" display="https://podminky.urs.cz/item/CS_URS_2023_02/916131213"/>
    <hyperlink ref="F338" r:id="rId37" display="https://podminky.urs.cz/item/CS_URS_2023_02/916231213"/>
    <hyperlink ref="F347" r:id="rId38" display="https://podminky.urs.cz/item/CS_URS_2023_02/916991121"/>
    <hyperlink ref="F356" r:id="rId39" display="https://podminky.urs.cz/item/CS_URS_2023_02/919112213"/>
    <hyperlink ref="F360" r:id="rId40" display="https://podminky.urs.cz/item/CS_URS_2023_02/919121112"/>
    <hyperlink ref="F363" r:id="rId41" display="https://podminky.urs.cz/item/CS_URS_2023_02/935113111"/>
    <hyperlink ref="F375" r:id="rId42" display="https://podminky.urs.cz/item/CS_URS_2023_02/935923216"/>
    <hyperlink ref="F379" r:id="rId43" display="https://podminky.urs.cz/item/CS_URS_2023_02/938908411"/>
    <hyperlink ref="F384" r:id="rId44" display="https://podminky.urs.cz/item/CS_URS_2023_02/997221551"/>
    <hyperlink ref="F388" r:id="rId45" display="https://podminky.urs.cz/item/CS_URS_2023_02/997221559"/>
    <hyperlink ref="F391" r:id="rId46" display="https://podminky.urs.cz/item/CS_URS_2023_02/997221561"/>
    <hyperlink ref="F395" r:id="rId47" display="https://podminky.urs.cz/item/CS_URS_2023_02/997221569"/>
    <hyperlink ref="F398" r:id="rId48" display="https://podminky.urs.cz/item/CS_URS_2023_02/997221611"/>
    <hyperlink ref="F403" r:id="rId49" display="https://podminky.urs.cz/item/CS_URS_2023_02/998225111"/>
    <hyperlink ref="F406" r:id="rId50" display="https://podminky.urs.cz/item/CS_URS_2023_02/997221861"/>
    <hyperlink ref="F409" r:id="rId51" display="https://podminky.urs.cz/item/CS_URS_2023_02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Výstavba a oprava komunikace ulice Erbenova II.etapa a Procházkova I.etapa, Kostelec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ROUND((SUM(BE80:BE89)),  2)</f>
        <v>0</v>
      </c>
      <c r="G33" s="40"/>
      <c r="H33" s="40"/>
      <c r="I33" s="150">
        <v>0.20999999999999999</v>
      </c>
      <c r="J33" s="149">
        <f>ROUND(((SUM(BE80:BE89))*I33),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ROUND((SUM(BF80:BF89)),  2)</f>
        <v>0</v>
      </c>
      <c r="G34" s="40"/>
      <c r="H34" s="40"/>
      <c r="I34" s="150">
        <v>0.14999999999999999</v>
      </c>
      <c r="J34" s="149">
        <f>ROUND(((SUM(BF80:BF89))*I34),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ROUND((SUM(BG80:BG89)),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ROUND((SUM(BH80:BH89)),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ROUND((SUM(BI80:BI89)),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Výstavba a oprava komunikace ulice Erbenova II.etapa a Procházkova I.etapa, Kostelec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022/2023_3 -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Kostelec nad Orlicí</v>
      </c>
      <c r="G52" s="42"/>
      <c r="H52" s="42"/>
      <c r="I52" s="34" t="s">
        <v>23</v>
      </c>
      <c r="J52" s="74" t="str">
        <f>IF(J12="","",J12)</f>
        <v>11. 12. 2023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918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107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Výstavba a oprava komunikace ulice Erbenova II.etapa a Procházkova I.etapa, Kostelec nad Orlicí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022/2023_3 - Vedlejší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Kostelec nad Orlicí</v>
      </c>
      <c r="G74" s="42"/>
      <c r="H74" s="42"/>
      <c r="I74" s="34" t="s">
        <v>23</v>
      </c>
      <c r="J74" s="74" t="str">
        <f>IF(J12="","",J12)</f>
        <v>11. 12. 2023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 xml:space="preserve"> </v>
      </c>
      <c r="G76" s="42"/>
      <c r="H76" s="42"/>
      <c r="I76" s="34" t="s">
        <v>31</v>
      </c>
      <c r="J76" s="38" t="str">
        <f>E21</f>
        <v>DI PROJEKT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>DI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108</v>
      </c>
      <c r="D79" s="182" t="s">
        <v>58</v>
      </c>
      <c r="E79" s="182" t="s">
        <v>54</v>
      </c>
      <c r="F79" s="182" t="s">
        <v>55</v>
      </c>
      <c r="G79" s="182" t="s">
        <v>109</v>
      </c>
      <c r="H79" s="182" t="s">
        <v>110</v>
      </c>
      <c r="I79" s="182" t="s">
        <v>111</v>
      </c>
      <c r="J79" s="182" t="s">
        <v>95</v>
      </c>
      <c r="K79" s="183" t="s">
        <v>112</v>
      </c>
      <c r="L79" s="184"/>
      <c r="M79" s="94" t="s">
        <v>19</v>
      </c>
      <c r="N79" s="95" t="s">
        <v>43</v>
      </c>
      <c r="O79" s="95" t="s">
        <v>113</v>
      </c>
      <c r="P79" s="95" t="s">
        <v>114</v>
      </c>
      <c r="Q79" s="95" t="s">
        <v>115</v>
      </c>
      <c r="R79" s="95" t="s">
        <v>116</v>
      </c>
      <c r="S79" s="95" t="s">
        <v>117</v>
      </c>
      <c r="T79" s="96" t="s">
        <v>118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119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72</v>
      </c>
      <c r="AU80" s="19" t="s">
        <v>96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72</v>
      </c>
      <c r="E81" s="193" t="s">
        <v>919</v>
      </c>
      <c r="F81" s="193" t="s">
        <v>88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SUM(P82:P89)</f>
        <v>0</v>
      </c>
      <c r="Q81" s="198"/>
      <c r="R81" s="199">
        <f>SUM(R82:R89)</f>
        <v>0</v>
      </c>
      <c r="S81" s="198"/>
      <c r="T81" s="200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151</v>
      </c>
      <c r="AT81" s="202" t="s">
        <v>72</v>
      </c>
      <c r="AU81" s="202" t="s">
        <v>73</v>
      </c>
      <c r="AY81" s="201" t="s">
        <v>122</v>
      </c>
      <c r="BK81" s="203">
        <f>SUM(BK82:BK89)</f>
        <v>0</v>
      </c>
    </row>
    <row r="82" s="2" customFormat="1" ht="16.5" customHeight="1">
      <c r="A82" s="40"/>
      <c r="B82" s="41"/>
      <c r="C82" s="206" t="s">
        <v>81</v>
      </c>
      <c r="D82" s="206" t="s">
        <v>124</v>
      </c>
      <c r="E82" s="207" t="s">
        <v>920</v>
      </c>
      <c r="F82" s="208" t="s">
        <v>921</v>
      </c>
      <c r="G82" s="209" t="s">
        <v>922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44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129</v>
      </c>
      <c r="AT82" s="217" t="s">
        <v>124</v>
      </c>
      <c r="AU82" s="217" t="s">
        <v>81</v>
      </c>
      <c r="AY82" s="19" t="s">
        <v>122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81</v>
      </c>
      <c r="BK82" s="218">
        <f>ROUND(I82*H82,2)</f>
        <v>0</v>
      </c>
      <c r="BL82" s="19" t="s">
        <v>129</v>
      </c>
      <c r="BM82" s="217" t="s">
        <v>923</v>
      </c>
    </row>
    <row r="83" s="2" customFormat="1" ht="16.5" customHeight="1">
      <c r="A83" s="40"/>
      <c r="B83" s="41"/>
      <c r="C83" s="206" t="s">
        <v>83</v>
      </c>
      <c r="D83" s="206" t="s">
        <v>124</v>
      </c>
      <c r="E83" s="207" t="s">
        <v>924</v>
      </c>
      <c r="F83" s="208" t="s">
        <v>925</v>
      </c>
      <c r="G83" s="209" t="s">
        <v>922</v>
      </c>
      <c r="H83" s="210">
        <v>1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44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129</v>
      </c>
      <c r="AT83" s="217" t="s">
        <v>124</v>
      </c>
      <c r="AU83" s="217" t="s">
        <v>81</v>
      </c>
      <c r="AY83" s="19" t="s">
        <v>122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81</v>
      </c>
      <c r="BK83" s="218">
        <f>ROUND(I83*H83,2)</f>
        <v>0</v>
      </c>
      <c r="BL83" s="19" t="s">
        <v>129</v>
      </c>
      <c r="BM83" s="217" t="s">
        <v>926</v>
      </c>
    </row>
    <row r="84" s="2" customFormat="1" ht="66.75" customHeight="1">
      <c r="A84" s="40"/>
      <c r="B84" s="41"/>
      <c r="C84" s="206" t="s">
        <v>141</v>
      </c>
      <c r="D84" s="206" t="s">
        <v>124</v>
      </c>
      <c r="E84" s="207" t="s">
        <v>927</v>
      </c>
      <c r="F84" s="208" t="s">
        <v>928</v>
      </c>
      <c r="G84" s="209" t="s">
        <v>922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129</v>
      </c>
      <c r="AT84" s="217" t="s">
        <v>124</v>
      </c>
      <c r="AU84" s="217" t="s">
        <v>81</v>
      </c>
      <c r="AY84" s="19" t="s">
        <v>122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129</v>
      </c>
      <c r="BM84" s="217" t="s">
        <v>929</v>
      </c>
    </row>
    <row r="85" s="2" customFormat="1" ht="21.75" customHeight="1">
      <c r="A85" s="40"/>
      <c r="B85" s="41"/>
      <c r="C85" s="206" t="s">
        <v>129</v>
      </c>
      <c r="D85" s="206" t="s">
        <v>124</v>
      </c>
      <c r="E85" s="207" t="s">
        <v>930</v>
      </c>
      <c r="F85" s="208" t="s">
        <v>931</v>
      </c>
      <c r="G85" s="209" t="s">
        <v>922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129</v>
      </c>
      <c r="AT85" s="217" t="s">
        <v>124</v>
      </c>
      <c r="AU85" s="217" t="s">
        <v>81</v>
      </c>
      <c r="AY85" s="19" t="s">
        <v>122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129</v>
      </c>
      <c r="BM85" s="217" t="s">
        <v>932</v>
      </c>
    </row>
    <row r="86" s="2" customFormat="1" ht="16.5" customHeight="1">
      <c r="A86" s="40"/>
      <c r="B86" s="41"/>
      <c r="C86" s="206" t="s">
        <v>151</v>
      </c>
      <c r="D86" s="206" t="s">
        <v>124</v>
      </c>
      <c r="E86" s="207" t="s">
        <v>933</v>
      </c>
      <c r="F86" s="208" t="s">
        <v>934</v>
      </c>
      <c r="G86" s="209" t="s">
        <v>144</v>
      </c>
      <c r="H86" s="210">
        <v>8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129</v>
      </c>
      <c r="AT86" s="217" t="s">
        <v>124</v>
      </c>
      <c r="AU86" s="217" t="s">
        <v>81</v>
      </c>
      <c r="AY86" s="19" t="s">
        <v>122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129</v>
      </c>
      <c r="BM86" s="217" t="s">
        <v>935</v>
      </c>
    </row>
    <row r="87" s="2" customFormat="1" ht="101.25" customHeight="1">
      <c r="A87" s="40"/>
      <c r="B87" s="41"/>
      <c r="C87" s="206" t="s">
        <v>157</v>
      </c>
      <c r="D87" s="206" t="s">
        <v>124</v>
      </c>
      <c r="E87" s="207" t="s">
        <v>936</v>
      </c>
      <c r="F87" s="208" t="s">
        <v>937</v>
      </c>
      <c r="G87" s="209" t="s">
        <v>922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129</v>
      </c>
      <c r="AT87" s="217" t="s">
        <v>124</v>
      </c>
      <c r="AU87" s="217" t="s">
        <v>81</v>
      </c>
      <c r="AY87" s="19" t="s">
        <v>122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129</v>
      </c>
      <c r="BM87" s="217" t="s">
        <v>938</v>
      </c>
    </row>
    <row r="88" s="2" customFormat="1" ht="16.5" customHeight="1">
      <c r="A88" s="40"/>
      <c r="B88" s="41"/>
      <c r="C88" s="206" t="s">
        <v>165</v>
      </c>
      <c r="D88" s="206" t="s">
        <v>124</v>
      </c>
      <c r="E88" s="207" t="s">
        <v>939</v>
      </c>
      <c r="F88" s="208" t="s">
        <v>940</v>
      </c>
      <c r="G88" s="209" t="s">
        <v>922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129</v>
      </c>
      <c r="AT88" s="217" t="s">
        <v>124</v>
      </c>
      <c r="AU88" s="217" t="s">
        <v>81</v>
      </c>
      <c r="AY88" s="19" t="s">
        <v>122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129</v>
      </c>
      <c r="BM88" s="217" t="s">
        <v>941</v>
      </c>
    </row>
    <row r="89" s="2" customFormat="1" ht="16.5" customHeight="1">
      <c r="A89" s="40"/>
      <c r="B89" s="41"/>
      <c r="C89" s="206" t="s">
        <v>171</v>
      </c>
      <c r="D89" s="206" t="s">
        <v>124</v>
      </c>
      <c r="E89" s="207" t="s">
        <v>942</v>
      </c>
      <c r="F89" s="208" t="s">
        <v>943</v>
      </c>
      <c r="G89" s="209" t="s">
        <v>922</v>
      </c>
      <c r="H89" s="210">
        <v>1</v>
      </c>
      <c r="I89" s="211"/>
      <c r="J89" s="212">
        <f>ROUND(I89*H89,2)</f>
        <v>0</v>
      </c>
      <c r="K89" s="208" t="s">
        <v>19</v>
      </c>
      <c r="L89" s="46"/>
      <c r="M89" s="281" t="s">
        <v>19</v>
      </c>
      <c r="N89" s="282" t="s">
        <v>44</v>
      </c>
      <c r="O89" s="283"/>
      <c r="P89" s="284">
        <f>O89*H89</f>
        <v>0</v>
      </c>
      <c r="Q89" s="284">
        <v>0</v>
      </c>
      <c r="R89" s="284">
        <f>Q89*H89</f>
        <v>0</v>
      </c>
      <c r="S89" s="284">
        <v>0</v>
      </c>
      <c r="T89" s="28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129</v>
      </c>
      <c r="AT89" s="217" t="s">
        <v>124</v>
      </c>
      <c r="AU89" s="217" t="s">
        <v>81</v>
      </c>
      <c r="AY89" s="19" t="s">
        <v>122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129</v>
      </c>
      <c r="BM89" s="217" t="s">
        <v>944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R99waodqXOtq5SyKY9XaRSkv0ZGeFvoTWhaaOBOGfbefdxx7Yg0MeLyPDzgjOQ9yV3WYszq71msw0+fTsLBAnA==" hashValue="M5COu9Qu+5JNOHL1qM3HqSx5X4Ri80Cxd6b7ohQV/2NhEF8UZehamfYFerNKIuxD+GL/T/AumRI1AgN5qs5D/g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945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946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947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948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949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950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951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952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953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954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955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80</v>
      </c>
      <c r="F18" s="297" t="s">
        <v>956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957</v>
      </c>
      <c r="F19" s="297" t="s">
        <v>958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959</v>
      </c>
      <c r="F20" s="297" t="s">
        <v>960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961</v>
      </c>
      <c r="F21" s="297" t="s">
        <v>962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963</v>
      </c>
      <c r="F22" s="297" t="s">
        <v>964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965</v>
      </c>
      <c r="F23" s="297" t="s">
        <v>966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967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968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969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970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971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972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973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974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975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108</v>
      </c>
      <c r="F36" s="297"/>
      <c r="G36" s="297" t="s">
        <v>976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977</v>
      </c>
      <c r="F37" s="297"/>
      <c r="G37" s="297" t="s">
        <v>978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54</v>
      </c>
      <c r="F38" s="297"/>
      <c r="G38" s="297" t="s">
        <v>979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55</v>
      </c>
      <c r="F39" s="297"/>
      <c r="G39" s="297" t="s">
        <v>980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109</v>
      </c>
      <c r="F40" s="297"/>
      <c r="G40" s="297" t="s">
        <v>981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110</v>
      </c>
      <c r="F41" s="297"/>
      <c r="G41" s="297" t="s">
        <v>982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983</v>
      </c>
      <c r="F42" s="297"/>
      <c r="G42" s="297" t="s">
        <v>984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985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986</v>
      </c>
      <c r="F44" s="297"/>
      <c r="G44" s="297" t="s">
        <v>987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112</v>
      </c>
      <c r="F45" s="297"/>
      <c r="G45" s="297" t="s">
        <v>988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989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990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991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992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993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994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995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996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997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998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999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1000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1001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1002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1003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1004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1005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1006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1007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1008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1009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1010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1011</v>
      </c>
      <c r="D76" s="315"/>
      <c r="E76" s="315"/>
      <c r="F76" s="315" t="s">
        <v>1012</v>
      </c>
      <c r="G76" s="316"/>
      <c r="H76" s="315" t="s">
        <v>55</v>
      </c>
      <c r="I76" s="315" t="s">
        <v>58</v>
      </c>
      <c r="J76" s="315" t="s">
        <v>1013</v>
      </c>
      <c r="K76" s="314"/>
    </row>
    <row r="77" s="1" customFormat="1" ht="17.25" customHeight="1">
      <c r="B77" s="312"/>
      <c r="C77" s="317" t="s">
        <v>1014</v>
      </c>
      <c r="D77" s="317"/>
      <c r="E77" s="317"/>
      <c r="F77" s="318" t="s">
        <v>1015</v>
      </c>
      <c r="G77" s="319"/>
      <c r="H77" s="317"/>
      <c r="I77" s="317"/>
      <c r="J77" s="317" t="s">
        <v>1016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54</v>
      </c>
      <c r="D79" s="322"/>
      <c r="E79" s="322"/>
      <c r="F79" s="323" t="s">
        <v>1017</v>
      </c>
      <c r="G79" s="324"/>
      <c r="H79" s="300" t="s">
        <v>1018</v>
      </c>
      <c r="I79" s="300" t="s">
        <v>1019</v>
      </c>
      <c r="J79" s="300">
        <v>20</v>
      </c>
      <c r="K79" s="314"/>
    </row>
    <row r="80" s="1" customFormat="1" ht="15" customHeight="1">
      <c r="B80" s="312"/>
      <c r="C80" s="300" t="s">
        <v>1020</v>
      </c>
      <c r="D80" s="300"/>
      <c r="E80" s="300"/>
      <c r="F80" s="323" t="s">
        <v>1017</v>
      </c>
      <c r="G80" s="324"/>
      <c r="H80" s="300" t="s">
        <v>1021</v>
      </c>
      <c r="I80" s="300" t="s">
        <v>1019</v>
      </c>
      <c r="J80" s="300">
        <v>120</v>
      </c>
      <c r="K80" s="314"/>
    </row>
    <row r="81" s="1" customFormat="1" ht="15" customHeight="1">
      <c r="B81" s="325"/>
      <c r="C81" s="300" t="s">
        <v>1022</v>
      </c>
      <c r="D81" s="300"/>
      <c r="E81" s="300"/>
      <c r="F81" s="323" t="s">
        <v>1023</v>
      </c>
      <c r="G81" s="324"/>
      <c r="H81" s="300" t="s">
        <v>1024</v>
      </c>
      <c r="I81" s="300" t="s">
        <v>1019</v>
      </c>
      <c r="J81" s="300">
        <v>50</v>
      </c>
      <c r="K81" s="314"/>
    </row>
    <row r="82" s="1" customFormat="1" ht="15" customHeight="1">
      <c r="B82" s="325"/>
      <c r="C82" s="300" t="s">
        <v>1025</v>
      </c>
      <c r="D82" s="300"/>
      <c r="E82" s="300"/>
      <c r="F82" s="323" t="s">
        <v>1017</v>
      </c>
      <c r="G82" s="324"/>
      <c r="H82" s="300" t="s">
        <v>1026</v>
      </c>
      <c r="I82" s="300" t="s">
        <v>1027</v>
      </c>
      <c r="J82" s="300"/>
      <c r="K82" s="314"/>
    </row>
    <row r="83" s="1" customFormat="1" ht="15" customHeight="1">
      <c r="B83" s="325"/>
      <c r="C83" s="326" t="s">
        <v>1028</v>
      </c>
      <c r="D83" s="326"/>
      <c r="E83" s="326"/>
      <c r="F83" s="327" t="s">
        <v>1023</v>
      </c>
      <c r="G83" s="326"/>
      <c r="H83" s="326" t="s">
        <v>1029</v>
      </c>
      <c r="I83" s="326" t="s">
        <v>1019</v>
      </c>
      <c r="J83" s="326">
        <v>15</v>
      </c>
      <c r="K83" s="314"/>
    </row>
    <row r="84" s="1" customFormat="1" ht="15" customHeight="1">
      <c r="B84" s="325"/>
      <c r="C84" s="326" t="s">
        <v>1030</v>
      </c>
      <c r="D84" s="326"/>
      <c r="E84" s="326"/>
      <c r="F84" s="327" t="s">
        <v>1023</v>
      </c>
      <c r="G84" s="326"/>
      <c r="H84" s="326" t="s">
        <v>1031</v>
      </c>
      <c r="I84" s="326" t="s">
        <v>1019</v>
      </c>
      <c r="J84" s="326">
        <v>15</v>
      </c>
      <c r="K84" s="314"/>
    </row>
    <row r="85" s="1" customFormat="1" ht="15" customHeight="1">
      <c r="B85" s="325"/>
      <c r="C85" s="326" t="s">
        <v>1032</v>
      </c>
      <c r="D85" s="326"/>
      <c r="E85" s="326"/>
      <c r="F85" s="327" t="s">
        <v>1023</v>
      </c>
      <c r="G85" s="326"/>
      <c r="H85" s="326" t="s">
        <v>1033</v>
      </c>
      <c r="I85" s="326" t="s">
        <v>1019</v>
      </c>
      <c r="J85" s="326">
        <v>20</v>
      </c>
      <c r="K85" s="314"/>
    </row>
    <row r="86" s="1" customFormat="1" ht="15" customHeight="1">
      <c r="B86" s="325"/>
      <c r="C86" s="326" t="s">
        <v>1034</v>
      </c>
      <c r="D86" s="326"/>
      <c r="E86" s="326"/>
      <c r="F86" s="327" t="s">
        <v>1023</v>
      </c>
      <c r="G86" s="326"/>
      <c r="H86" s="326" t="s">
        <v>1035</v>
      </c>
      <c r="I86" s="326" t="s">
        <v>1019</v>
      </c>
      <c r="J86" s="326">
        <v>20</v>
      </c>
      <c r="K86" s="314"/>
    </row>
    <row r="87" s="1" customFormat="1" ht="15" customHeight="1">
      <c r="B87" s="325"/>
      <c r="C87" s="300" t="s">
        <v>1036</v>
      </c>
      <c r="D87" s="300"/>
      <c r="E87" s="300"/>
      <c r="F87" s="323" t="s">
        <v>1023</v>
      </c>
      <c r="G87" s="324"/>
      <c r="H87" s="300" t="s">
        <v>1037</v>
      </c>
      <c r="I87" s="300" t="s">
        <v>1019</v>
      </c>
      <c r="J87" s="300">
        <v>50</v>
      </c>
      <c r="K87" s="314"/>
    </row>
    <row r="88" s="1" customFormat="1" ht="15" customHeight="1">
      <c r="B88" s="325"/>
      <c r="C88" s="300" t="s">
        <v>1038</v>
      </c>
      <c r="D88" s="300"/>
      <c r="E88" s="300"/>
      <c r="F88" s="323" t="s">
        <v>1023</v>
      </c>
      <c r="G88" s="324"/>
      <c r="H88" s="300" t="s">
        <v>1039</v>
      </c>
      <c r="I88" s="300" t="s">
        <v>1019</v>
      </c>
      <c r="J88" s="300">
        <v>20</v>
      </c>
      <c r="K88" s="314"/>
    </row>
    <row r="89" s="1" customFormat="1" ht="15" customHeight="1">
      <c r="B89" s="325"/>
      <c r="C89" s="300" t="s">
        <v>1040</v>
      </c>
      <c r="D89" s="300"/>
      <c r="E89" s="300"/>
      <c r="F89" s="323" t="s">
        <v>1023</v>
      </c>
      <c r="G89" s="324"/>
      <c r="H89" s="300" t="s">
        <v>1041</v>
      </c>
      <c r="I89" s="300" t="s">
        <v>1019</v>
      </c>
      <c r="J89" s="300">
        <v>20</v>
      </c>
      <c r="K89" s="314"/>
    </row>
    <row r="90" s="1" customFormat="1" ht="15" customHeight="1">
      <c r="B90" s="325"/>
      <c r="C90" s="300" t="s">
        <v>1042</v>
      </c>
      <c r="D90" s="300"/>
      <c r="E90" s="300"/>
      <c r="F90" s="323" t="s">
        <v>1023</v>
      </c>
      <c r="G90" s="324"/>
      <c r="H90" s="300" t="s">
        <v>1043</v>
      </c>
      <c r="I90" s="300" t="s">
        <v>1019</v>
      </c>
      <c r="J90" s="300">
        <v>50</v>
      </c>
      <c r="K90" s="314"/>
    </row>
    <row r="91" s="1" customFormat="1" ht="15" customHeight="1">
      <c r="B91" s="325"/>
      <c r="C91" s="300" t="s">
        <v>1044</v>
      </c>
      <c r="D91" s="300"/>
      <c r="E91" s="300"/>
      <c r="F91" s="323" t="s">
        <v>1023</v>
      </c>
      <c r="G91" s="324"/>
      <c r="H91" s="300" t="s">
        <v>1044</v>
      </c>
      <c r="I91" s="300" t="s">
        <v>1019</v>
      </c>
      <c r="J91" s="300">
        <v>50</v>
      </c>
      <c r="K91" s="314"/>
    </row>
    <row r="92" s="1" customFormat="1" ht="15" customHeight="1">
      <c r="B92" s="325"/>
      <c r="C92" s="300" t="s">
        <v>1045</v>
      </c>
      <c r="D92" s="300"/>
      <c r="E92" s="300"/>
      <c r="F92" s="323" t="s">
        <v>1023</v>
      </c>
      <c r="G92" s="324"/>
      <c r="H92" s="300" t="s">
        <v>1046</v>
      </c>
      <c r="I92" s="300" t="s">
        <v>1019</v>
      </c>
      <c r="J92" s="300">
        <v>255</v>
      </c>
      <c r="K92" s="314"/>
    </row>
    <row r="93" s="1" customFormat="1" ht="15" customHeight="1">
      <c r="B93" s="325"/>
      <c r="C93" s="300" t="s">
        <v>1047</v>
      </c>
      <c r="D93" s="300"/>
      <c r="E93" s="300"/>
      <c r="F93" s="323" t="s">
        <v>1017</v>
      </c>
      <c r="G93" s="324"/>
      <c r="H93" s="300" t="s">
        <v>1048</v>
      </c>
      <c r="I93" s="300" t="s">
        <v>1049</v>
      </c>
      <c r="J93" s="300"/>
      <c r="K93" s="314"/>
    </row>
    <row r="94" s="1" customFormat="1" ht="15" customHeight="1">
      <c r="B94" s="325"/>
      <c r="C94" s="300" t="s">
        <v>1050</v>
      </c>
      <c r="D94" s="300"/>
      <c r="E94" s="300"/>
      <c r="F94" s="323" t="s">
        <v>1017</v>
      </c>
      <c r="G94" s="324"/>
      <c r="H94" s="300" t="s">
        <v>1051</v>
      </c>
      <c r="I94" s="300" t="s">
        <v>1052</v>
      </c>
      <c r="J94" s="300"/>
      <c r="K94" s="314"/>
    </row>
    <row r="95" s="1" customFormat="1" ht="15" customHeight="1">
      <c r="B95" s="325"/>
      <c r="C95" s="300" t="s">
        <v>1053</v>
      </c>
      <c r="D95" s="300"/>
      <c r="E95" s="300"/>
      <c r="F95" s="323" t="s">
        <v>1017</v>
      </c>
      <c r="G95" s="324"/>
      <c r="H95" s="300" t="s">
        <v>1053</v>
      </c>
      <c r="I95" s="300" t="s">
        <v>1052</v>
      </c>
      <c r="J95" s="300"/>
      <c r="K95" s="314"/>
    </row>
    <row r="96" s="1" customFormat="1" ht="15" customHeight="1">
      <c r="B96" s="325"/>
      <c r="C96" s="300" t="s">
        <v>39</v>
      </c>
      <c r="D96" s="300"/>
      <c r="E96" s="300"/>
      <c r="F96" s="323" t="s">
        <v>1017</v>
      </c>
      <c r="G96" s="324"/>
      <c r="H96" s="300" t="s">
        <v>1054</v>
      </c>
      <c r="I96" s="300" t="s">
        <v>1052</v>
      </c>
      <c r="J96" s="300"/>
      <c r="K96" s="314"/>
    </row>
    <row r="97" s="1" customFormat="1" ht="15" customHeight="1">
      <c r="B97" s="325"/>
      <c r="C97" s="300" t="s">
        <v>49</v>
      </c>
      <c r="D97" s="300"/>
      <c r="E97" s="300"/>
      <c r="F97" s="323" t="s">
        <v>1017</v>
      </c>
      <c r="G97" s="324"/>
      <c r="H97" s="300" t="s">
        <v>1055</v>
      </c>
      <c r="I97" s="300" t="s">
        <v>1052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1056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1011</v>
      </c>
      <c r="D103" s="315"/>
      <c r="E103" s="315"/>
      <c r="F103" s="315" t="s">
        <v>1012</v>
      </c>
      <c r="G103" s="316"/>
      <c r="H103" s="315" t="s">
        <v>55</v>
      </c>
      <c r="I103" s="315" t="s">
        <v>58</v>
      </c>
      <c r="J103" s="315" t="s">
        <v>1013</v>
      </c>
      <c r="K103" s="314"/>
    </row>
    <row r="104" s="1" customFormat="1" ht="17.25" customHeight="1">
      <c r="B104" s="312"/>
      <c r="C104" s="317" t="s">
        <v>1014</v>
      </c>
      <c r="D104" s="317"/>
      <c r="E104" s="317"/>
      <c r="F104" s="318" t="s">
        <v>1015</v>
      </c>
      <c r="G104" s="319"/>
      <c r="H104" s="317"/>
      <c r="I104" s="317"/>
      <c r="J104" s="317" t="s">
        <v>1016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54</v>
      </c>
      <c r="D106" s="322"/>
      <c r="E106" s="322"/>
      <c r="F106" s="323" t="s">
        <v>1017</v>
      </c>
      <c r="G106" s="300"/>
      <c r="H106" s="300" t="s">
        <v>1057</v>
      </c>
      <c r="I106" s="300" t="s">
        <v>1019</v>
      </c>
      <c r="J106" s="300">
        <v>20</v>
      </c>
      <c r="K106" s="314"/>
    </row>
    <row r="107" s="1" customFormat="1" ht="15" customHeight="1">
      <c r="B107" s="312"/>
      <c r="C107" s="300" t="s">
        <v>1020</v>
      </c>
      <c r="D107" s="300"/>
      <c r="E107" s="300"/>
      <c r="F107" s="323" t="s">
        <v>1017</v>
      </c>
      <c r="G107" s="300"/>
      <c r="H107" s="300" t="s">
        <v>1057</v>
      </c>
      <c r="I107" s="300" t="s">
        <v>1019</v>
      </c>
      <c r="J107" s="300">
        <v>120</v>
      </c>
      <c r="K107" s="314"/>
    </row>
    <row r="108" s="1" customFormat="1" ht="15" customHeight="1">
      <c r="B108" s="325"/>
      <c r="C108" s="300" t="s">
        <v>1022</v>
      </c>
      <c r="D108" s="300"/>
      <c r="E108" s="300"/>
      <c r="F108" s="323" t="s">
        <v>1023</v>
      </c>
      <c r="G108" s="300"/>
      <c r="H108" s="300" t="s">
        <v>1057</v>
      </c>
      <c r="I108" s="300" t="s">
        <v>1019</v>
      </c>
      <c r="J108" s="300">
        <v>50</v>
      </c>
      <c r="K108" s="314"/>
    </row>
    <row r="109" s="1" customFormat="1" ht="15" customHeight="1">
      <c r="B109" s="325"/>
      <c r="C109" s="300" t="s">
        <v>1025</v>
      </c>
      <c r="D109" s="300"/>
      <c r="E109" s="300"/>
      <c r="F109" s="323" t="s">
        <v>1017</v>
      </c>
      <c r="G109" s="300"/>
      <c r="H109" s="300" t="s">
        <v>1057</v>
      </c>
      <c r="I109" s="300" t="s">
        <v>1027</v>
      </c>
      <c r="J109" s="300"/>
      <c r="K109" s="314"/>
    </row>
    <row r="110" s="1" customFormat="1" ht="15" customHeight="1">
      <c r="B110" s="325"/>
      <c r="C110" s="300" t="s">
        <v>1036</v>
      </c>
      <c r="D110" s="300"/>
      <c r="E110" s="300"/>
      <c r="F110" s="323" t="s">
        <v>1023</v>
      </c>
      <c r="G110" s="300"/>
      <c r="H110" s="300" t="s">
        <v>1057</v>
      </c>
      <c r="I110" s="300" t="s">
        <v>1019</v>
      </c>
      <c r="J110" s="300">
        <v>50</v>
      </c>
      <c r="K110" s="314"/>
    </row>
    <row r="111" s="1" customFormat="1" ht="15" customHeight="1">
      <c r="B111" s="325"/>
      <c r="C111" s="300" t="s">
        <v>1044</v>
      </c>
      <c r="D111" s="300"/>
      <c r="E111" s="300"/>
      <c r="F111" s="323" t="s">
        <v>1023</v>
      </c>
      <c r="G111" s="300"/>
      <c r="H111" s="300" t="s">
        <v>1057</v>
      </c>
      <c r="I111" s="300" t="s">
        <v>1019</v>
      </c>
      <c r="J111" s="300">
        <v>50</v>
      </c>
      <c r="K111" s="314"/>
    </row>
    <row r="112" s="1" customFormat="1" ht="15" customHeight="1">
      <c r="B112" s="325"/>
      <c r="C112" s="300" t="s">
        <v>1042</v>
      </c>
      <c r="D112" s="300"/>
      <c r="E112" s="300"/>
      <c r="F112" s="323" t="s">
        <v>1023</v>
      </c>
      <c r="G112" s="300"/>
      <c r="H112" s="300" t="s">
        <v>1057</v>
      </c>
      <c r="I112" s="300" t="s">
        <v>1019</v>
      </c>
      <c r="J112" s="300">
        <v>50</v>
      </c>
      <c r="K112" s="314"/>
    </row>
    <row r="113" s="1" customFormat="1" ht="15" customHeight="1">
      <c r="B113" s="325"/>
      <c r="C113" s="300" t="s">
        <v>54</v>
      </c>
      <c r="D113" s="300"/>
      <c r="E113" s="300"/>
      <c r="F113" s="323" t="s">
        <v>1017</v>
      </c>
      <c r="G113" s="300"/>
      <c r="H113" s="300" t="s">
        <v>1058</v>
      </c>
      <c r="I113" s="300" t="s">
        <v>1019</v>
      </c>
      <c r="J113" s="300">
        <v>20</v>
      </c>
      <c r="K113" s="314"/>
    </row>
    <row r="114" s="1" customFormat="1" ht="15" customHeight="1">
      <c r="B114" s="325"/>
      <c r="C114" s="300" t="s">
        <v>1059</v>
      </c>
      <c r="D114" s="300"/>
      <c r="E114" s="300"/>
      <c r="F114" s="323" t="s">
        <v>1017</v>
      </c>
      <c r="G114" s="300"/>
      <c r="H114" s="300" t="s">
        <v>1060</v>
      </c>
      <c r="I114" s="300" t="s">
        <v>1019</v>
      </c>
      <c r="J114" s="300">
        <v>120</v>
      </c>
      <c r="K114" s="314"/>
    </row>
    <row r="115" s="1" customFormat="1" ht="15" customHeight="1">
      <c r="B115" s="325"/>
      <c r="C115" s="300" t="s">
        <v>39</v>
      </c>
      <c r="D115" s="300"/>
      <c r="E115" s="300"/>
      <c r="F115" s="323" t="s">
        <v>1017</v>
      </c>
      <c r="G115" s="300"/>
      <c r="H115" s="300" t="s">
        <v>1061</v>
      </c>
      <c r="I115" s="300" t="s">
        <v>1052</v>
      </c>
      <c r="J115" s="300"/>
      <c r="K115" s="314"/>
    </row>
    <row r="116" s="1" customFormat="1" ht="15" customHeight="1">
      <c r="B116" s="325"/>
      <c r="C116" s="300" t="s">
        <v>49</v>
      </c>
      <c r="D116" s="300"/>
      <c r="E116" s="300"/>
      <c r="F116" s="323" t="s">
        <v>1017</v>
      </c>
      <c r="G116" s="300"/>
      <c r="H116" s="300" t="s">
        <v>1062</v>
      </c>
      <c r="I116" s="300" t="s">
        <v>1052</v>
      </c>
      <c r="J116" s="300"/>
      <c r="K116" s="314"/>
    </row>
    <row r="117" s="1" customFormat="1" ht="15" customHeight="1">
      <c r="B117" s="325"/>
      <c r="C117" s="300" t="s">
        <v>58</v>
      </c>
      <c r="D117" s="300"/>
      <c r="E117" s="300"/>
      <c r="F117" s="323" t="s">
        <v>1017</v>
      </c>
      <c r="G117" s="300"/>
      <c r="H117" s="300" t="s">
        <v>1063</v>
      </c>
      <c r="I117" s="300" t="s">
        <v>1064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1065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1011</v>
      </c>
      <c r="D123" s="315"/>
      <c r="E123" s="315"/>
      <c r="F123" s="315" t="s">
        <v>1012</v>
      </c>
      <c r="G123" s="316"/>
      <c r="H123" s="315" t="s">
        <v>55</v>
      </c>
      <c r="I123" s="315" t="s">
        <v>58</v>
      </c>
      <c r="J123" s="315" t="s">
        <v>1013</v>
      </c>
      <c r="K123" s="344"/>
    </row>
    <row r="124" s="1" customFormat="1" ht="17.25" customHeight="1">
      <c r="B124" s="343"/>
      <c r="C124" s="317" t="s">
        <v>1014</v>
      </c>
      <c r="D124" s="317"/>
      <c r="E124" s="317"/>
      <c r="F124" s="318" t="s">
        <v>1015</v>
      </c>
      <c r="G124" s="319"/>
      <c r="H124" s="317"/>
      <c r="I124" s="317"/>
      <c r="J124" s="317" t="s">
        <v>1016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1020</v>
      </c>
      <c r="D126" s="322"/>
      <c r="E126" s="322"/>
      <c r="F126" s="323" t="s">
        <v>1017</v>
      </c>
      <c r="G126" s="300"/>
      <c r="H126" s="300" t="s">
        <v>1057</v>
      </c>
      <c r="I126" s="300" t="s">
        <v>1019</v>
      </c>
      <c r="J126" s="300">
        <v>120</v>
      </c>
      <c r="K126" s="348"/>
    </row>
    <row r="127" s="1" customFormat="1" ht="15" customHeight="1">
      <c r="B127" s="345"/>
      <c r="C127" s="300" t="s">
        <v>1066</v>
      </c>
      <c r="D127" s="300"/>
      <c r="E127" s="300"/>
      <c r="F127" s="323" t="s">
        <v>1017</v>
      </c>
      <c r="G127" s="300"/>
      <c r="H127" s="300" t="s">
        <v>1067</v>
      </c>
      <c r="I127" s="300" t="s">
        <v>1019</v>
      </c>
      <c r="J127" s="300" t="s">
        <v>1068</v>
      </c>
      <c r="K127" s="348"/>
    </row>
    <row r="128" s="1" customFormat="1" ht="15" customHeight="1">
      <c r="B128" s="345"/>
      <c r="C128" s="300" t="s">
        <v>965</v>
      </c>
      <c r="D128" s="300"/>
      <c r="E128" s="300"/>
      <c r="F128" s="323" t="s">
        <v>1017</v>
      </c>
      <c r="G128" s="300"/>
      <c r="H128" s="300" t="s">
        <v>1069</v>
      </c>
      <c r="I128" s="300" t="s">
        <v>1019</v>
      </c>
      <c r="J128" s="300" t="s">
        <v>1068</v>
      </c>
      <c r="K128" s="348"/>
    </row>
    <row r="129" s="1" customFormat="1" ht="15" customHeight="1">
      <c r="B129" s="345"/>
      <c r="C129" s="300" t="s">
        <v>1028</v>
      </c>
      <c r="D129" s="300"/>
      <c r="E129" s="300"/>
      <c r="F129" s="323" t="s">
        <v>1023</v>
      </c>
      <c r="G129" s="300"/>
      <c r="H129" s="300" t="s">
        <v>1029</v>
      </c>
      <c r="I129" s="300" t="s">
        <v>1019</v>
      </c>
      <c r="J129" s="300">
        <v>15</v>
      </c>
      <c r="K129" s="348"/>
    </row>
    <row r="130" s="1" customFormat="1" ht="15" customHeight="1">
      <c r="B130" s="345"/>
      <c r="C130" s="326" t="s">
        <v>1030</v>
      </c>
      <c r="D130" s="326"/>
      <c r="E130" s="326"/>
      <c r="F130" s="327" t="s">
        <v>1023</v>
      </c>
      <c r="G130" s="326"/>
      <c r="H130" s="326" t="s">
        <v>1031</v>
      </c>
      <c r="I130" s="326" t="s">
        <v>1019</v>
      </c>
      <c r="J130" s="326">
        <v>15</v>
      </c>
      <c r="K130" s="348"/>
    </row>
    <row r="131" s="1" customFormat="1" ht="15" customHeight="1">
      <c r="B131" s="345"/>
      <c r="C131" s="326" t="s">
        <v>1032</v>
      </c>
      <c r="D131" s="326"/>
      <c r="E131" s="326"/>
      <c r="F131" s="327" t="s">
        <v>1023</v>
      </c>
      <c r="G131" s="326"/>
      <c r="H131" s="326" t="s">
        <v>1033</v>
      </c>
      <c r="I131" s="326" t="s">
        <v>1019</v>
      </c>
      <c r="J131" s="326">
        <v>20</v>
      </c>
      <c r="K131" s="348"/>
    </row>
    <row r="132" s="1" customFormat="1" ht="15" customHeight="1">
      <c r="B132" s="345"/>
      <c r="C132" s="326" t="s">
        <v>1034</v>
      </c>
      <c r="D132" s="326"/>
      <c r="E132" s="326"/>
      <c r="F132" s="327" t="s">
        <v>1023</v>
      </c>
      <c r="G132" s="326"/>
      <c r="H132" s="326" t="s">
        <v>1035</v>
      </c>
      <c r="I132" s="326" t="s">
        <v>1019</v>
      </c>
      <c r="J132" s="326">
        <v>20</v>
      </c>
      <c r="K132" s="348"/>
    </row>
    <row r="133" s="1" customFormat="1" ht="15" customHeight="1">
      <c r="B133" s="345"/>
      <c r="C133" s="300" t="s">
        <v>1022</v>
      </c>
      <c r="D133" s="300"/>
      <c r="E133" s="300"/>
      <c r="F133" s="323" t="s">
        <v>1023</v>
      </c>
      <c r="G133" s="300"/>
      <c r="H133" s="300" t="s">
        <v>1057</v>
      </c>
      <c r="I133" s="300" t="s">
        <v>1019</v>
      </c>
      <c r="J133" s="300">
        <v>50</v>
      </c>
      <c r="K133" s="348"/>
    </row>
    <row r="134" s="1" customFormat="1" ht="15" customHeight="1">
      <c r="B134" s="345"/>
      <c r="C134" s="300" t="s">
        <v>1036</v>
      </c>
      <c r="D134" s="300"/>
      <c r="E134" s="300"/>
      <c r="F134" s="323" t="s">
        <v>1023</v>
      </c>
      <c r="G134" s="300"/>
      <c r="H134" s="300" t="s">
        <v>1057</v>
      </c>
      <c r="I134" s="300" t="s">
        <v>1019</v>
      </c>
      <c r="J134" s="300">
        <v>50</v>
      </c>
      <c r="K134" s="348"/>
    </row>
    <row r="135" s="1" customFormat="1" ht="15" customHeight="1">
      <c r="B135" s="345"/>
      <c r="C135" s="300" t="s">
        <v>1042</v>
      </c>
      <c r="D135" s="300"/>
      <c r="E135" s="300"/>
      <c r="F135" s="323" t="s">
        <v>1023</v>
      </c>
      <c r="G135" s="300"/>
      <c r="H135" s="300" t="s">
        <v>1057</v>
      </c>
      <c r="I135" s="300" t="s">
        <v>1019</v>
      </c>
      <c r="J135" s="300">
        <v>50</v>
      </c>
      <c r="K135" s="348"/>
    </row>
    <row r="136" s="1" customFormat="1" ht="15" customHeight="1">
      <c r="B136" s="345"/>
      <c r="C136" s="300" t="s">
        <v>1044</v>
      </c>
      <c r="D136" s="300"/>
      <c r="E136" s="300"/>
      <c r="F136" s="323" t="s">
        <v>1023</v>
      </c>
      <c r="G136" s="300"/>
      <c r="H136" s="300" t="s">
        <v>1057</v>
      </c>
      <c r="I136" s="300" t="s">
        <v>1019</v>
      </c>
      <c r="J136" s="300">
        <v>50</v>
      </c>
      <c r="K136" s="348"/>
    </row>
    <row r="137" s="1" customFormat="1" ht="15" customHeight="1">
      <c r="B137" s="345"/>
      <c r="C137" s="300" t="s">
        <v>1045</v>
      </c>
      <c r="D137" s="300"/>
      <c r="E137" s="300"/>
      <c r="F137" s="323" t="s">
        <v>1023</v>
      </c>
      <c r="G137" s="300"/>
      <c r="H137" s="300" t="s">
        <v>1070</v>
      </c>
      <c r="I137" s="300" t="s">
        <v>1019</v>
      </c>
      <c r="J137" s="300">
        <v>255</v>
      </c>
      <c r="K137" s="348"/>
    </row>
    <row r="138" s="1" customFormat="1" ht="15" customHeight="1">
      <c r="B138" s="345"/>
      <c r="C138" s="300" t="s">
        <v>1047</v>
      </c>
      <c r="D138" s="300"/>
      <c r="E138" s="300"/>
      <c r="F138" s="323" t="s">
        <v>1017</v>
      </c>
      <c r="G138" s="300"/>
      <c r="H138" s="300" t="s">
        <v>1071</v>
      </c>
      <c r="I138" s="300" t="s">
        <v>1049</v>
      </c>
      <c r="J138" s="300"/>
      <c r="K138" s="348"/>
    </row>
    <row r="139" s="1" customFormat="1" ht="15" customHeight="1">
      <c r="B139" s="345"/>
      <c r="C139" s="300" t="s">
        <v>1050</v>
      </c>
      <c r="D139" s="300"/>
      <c r="E139" s="300"/>
      <c r="F139" s="323" t="s">
        <v>1017</v>
      </c>
      <c r="G139" s="300"/>
      <c r="H139" s="300" t="s">
        <v>1072</v>
      </c>
      <c r="I139" s="300" t="s">
        <v>1052</v>
      </c>
      <c r="J139" s="300"/>
      <c r="K139" s="348"/>
    </row>
    <row r="140" s="1" customFormat="1" ht="15" customHeight="1">
      <c r="B140" s="345"/>
      <c r="C140" s="300" t="s">
        <v>1053</v>
      </c>
      <c r="D140" s="300"/>
      <c r="E140" s="300"/>
      <c r="F140" s="323" t="s">
        <v>1017</v>
      </c>
      <c r="G140" s="300"/>
      <c r="H140" s="300" t="s">
        <v>1053</v>
      </c>
      <c r="I140" s="300" t="s">
        <v>1052</v>
      </c>
      <c r="J140" s="300"/>
      <c r="K140" s="348"/>
    </row>
    <row r="141" s="1" customFormat="1" ht="15" customHeight="1">
      <c r="B141" s="345"/>
      <c r="C141" s="300" t="s">
        <v>39</v>
      </c>
      <c r="D141" s="300"/>
      <c r="E141" s="300"/>
      <c r="F141" s="323" t="s">
        <v>1017</v>
      </c>
      <c r="G141" s="300"/>
      <c r="H141" s="300" t="s">
        <v>1073</v>
      </c>
      <c r="I141" s="300" t="s">
        <v>1052</v>
      </c>
      <c r="J141" s="300"/>
      <c r="K141" s="348"/>
    </row>
    <row r="142" s="1" customFormat="1" ht="15" customHeight="1">
      <c r="B142" s="345"/>
      <c r="C142" s="300" t="s">
        <v>1074</v>
      </c>
      <c r="D142" s="300"/>
      <c r="E142" s="300"/>
      <c r="F142" s="323" t="s">
        <v>1017</v>
      </c>
      <c r="G142" s="300"/>
      <c r="H142" s="300" t="s">
        <v>1075</v>
      </c>
      <c r="I142" s="300" t="s">
        <v>1052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1076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1011</v>
      </c>
      <c r="D148" s="315"/>
      <c r="E148" s="315"/>
      <c r="F148" s="315" t="s">
        <v>1012</v>
      </c>
      <c r="G148" s="316"/>
      <c r="H148" s="315" t="s">
        <v>55</v>
      </c>
      <c r="I148" s="315" t="s">
        <v>58</v>
      </c>
      <c r="J148" s="315" t="s">
        <v>1013</v>
      </c>
      <c r="K148" s="314"/>
    </row>
    <row r="149" s="1" customFormat="1" ht="17.25" customHeight="1">
      <c r="B149" s="312"/>
      <c r="C149" s="317" t="s">
        <v>1014</v>
      </c>
      <c r="D149" s="317"/>
      <c r="E149" s="317"/>
      <c r="F149" s="318" t="s">
        <v>1015</v>
      </c>
      <c r="G149" s="319"/>
      <c r="H149" s="317"/>
      <c r="I149" s="317"/>
      <c r="J149" s="317" t="s">
        <v>1016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1020</v>
      </c>
      <c r="D151" s="300"/>
      <c r="E151" s="300"/>
      <c r="F151" s="353" t="s">
        <v>1017</v>
      </c>
      <c r="G151" s="300"/>
      <c r="H151" s="352" t="s">
        <v>1057</v>
      </c>
      <c r="I151" s="352" t="s">
        <v>1019</v>
      </c>
      <c r="J151" s="352">
        <v>120</v>
      </c>
      <c r="K151" s="348"/>
    </row>
    <row r="152" s="1" customFormat="1" ht="15" customHeight="1">
      <c r="B152" s="325"/>
      <c r="C152" s="352" t="s">
        <v>1066</v>
      </c>
      <c r="D152" s="300"/>
      <c r="E152" s="300"/>
      <c r="F152" s="353" t="s">
        <v>1017</v>
      </c>
      <c r="G152" s="300"/>
      <c r="H152" s="352" t="s">
        <v>1077</v>
      </c>
      <c r="I152" s="352" t="s">
        <v>1019</v>
      </c>
      <c r="J152" s="352" t="s">
        <v>1068</v>
      </c>
      <c r="K152" s="348"/>
    </row>
    <row r="153" s="1" customFormat="1" ht="15" customHeight="1">
      <c r="B153" s="325"/>
      <c r="C153" s="352" t="s">
        <v>965</v>
      </c>
      <c r="D153" s="300"/>
      <c r="E153" s="300"/>
      <c r="F153" s="353" t="s">
        <v>1017</v>
      </c>
      <c r="G153" s="300"/>
      <c r="H153" s="352" t="s">
        <v>1078</v>
      </c>
      <c r="I153" s="352" t="s">
        <v>1019</v>
      </c>
      <c r="J153" s="352" t="s">
        <v>1068</v>
      </c>
      <c r="K153" s="348"/>
    </row>
    <row r="154" s="1" customFormat="1" ht="15" customHeight="1">
      <c r="B154" s="325"/>
      <c r="C154" s="352" t="s">
        <v>1022</v>
      </c>
      <c r="D154" s="300"/>
      <c r="E154" s="300"/>
      <c r="F154" s="353" t="s">
        <v>1023</v>
      </c>
      <c r="G154" s="300"/>
      <c r="H154" s="352" t="s">
        <v>1057</v>
      </c>
      <c r="I154" s="352" t="s">
        <v>1019</v>
      </c>
      <c r="J154" s="352">
        <v>50</v>
      </c>
      <c r="K154" s="348"/>
    </row>
    <row r="155" s="1" customFormat="1" ht="15" customHeight="1">
      <c r="B155" s="325"/>
      <c r="C155" s="352" t="s">
        <v>1025</v>
      </c>
      <c r="D155" s="300"/>
      <c r="E155" s="300"/>
      <c r="F155" s="353" t="s">
        <v>1017</v>
      </c>
      <c r="G155" s="300"/>
      <c r="H155" s="352" t="s">
        <v>1057</v>
      </c>
      <c r="I155" s="352" t="s">
        <v>1027</v>
      </c>
      <c r="J155" s="352"/>
      <c r="K155" s="348"/>
    </row>
    <row r="156" s="1" customFormat="1" ht="15" customHeight="1">
      <c r="B156" s="325"/>
      <c r="C156" s="352" t="s">
        <v>1036</v>
      </c>
      <c r="D156" s="300"/>
      <c r="E156" s="300"/>
      <c r="F156" s="353" t="s">
        <v>1023</v>
      </c>
      <c r="G156" s="300"/>
      <c r="H156" s="352" t="s">
        <v>1057</v>
      </c>
      <c r="I156" s="352" t="s">
        <v>1019</v>
      </c>
      <c r="J156" s="352">
        <v>50</v>
      </c>
      <c r="K156" s="348"/>
    </row>
    <row r="157" s="1" customFormat="1" ht="15" customHeight="1">
      <c r="B157" s="325"/>
      <c r="C157" s="352" t="s">
        <v>1044</v>
      </c>
      <c r="D157" s="300"/>
      <c r="E157" s="300"/>
      <c r="F157" s="353" t="s">
        <v>1023</v>
      </c>
      <c r="G157" s="300"/>
      <c r="H157" s="352" t="s">
        <v>1057</v>
      </c>
      <c r="I157" s="352" t="s">
        <v>1019</v>
      </c>
      <c r="J157" s="352">
        <v>50</v>
      </c>
      <c r="K157" s="348"/>
    </row>
    <row r="158" s="1" customFormat="1" ht="15" customHeight="1">
      <c r="B158" s="325"/>
      <c r="C158" s="352" t="s">
        <v>1042</v>
      </c>
      <c r="D158" s="300"/>
      <c r="E158" s="300"/>
      <c r="F158" s="353" t="s">
        <v>1023</v>
      </c>
      <c r="G158" s="300"/>
      <c r="H158" s="352" t="s">
        <v>1057</v>
      </c>
      <c r="I158" s="352" t="s">
        <v>1019</v>
      </c>
      <c r="J158" s="352">
        <v>50</v>
      </c>
      <c r="K158" s="348"/>
    </row>
    <row r="159" s="1" customFormat="1" ht="15" customHeight="1">
      <c r="B159" s="325"/>
      <c r="C159" s="352" t="s">
        <v>94</v>
      </c>
      <c r="D159" s="300"/>
      <c r="E159" s="300"/>
      <c r="F159" s="353" t="s">
        <v>1017</v>
      </c>
      <c r="G159" s="300"/>
      <c r="H159" s="352" t="s">
        <v>1079</v>
      </c>
      <c r="I159" s="352" t="s">
        <v>1019</v>
      </c>
      <c r="J159" s="352" t="s">
        <v>1080</v>
      </c>
      <c r="K159" s="348"/>
    </row>
    <row r="160" s="1" customFormat="1" ht="15" customHeight="1">
      <c r="B160" s="325"/>
      <c r="C160" s="352" t="s">
        <v>1081</v>
      </c>
      <c r="D160" s="300"/>
      <c r="E160" s="300"/>
      <c r="F160" s="353" t="s">
        <v>1017</v>
      </c>
      <c r="G160" s="300"/>
      <c r="H160" s="352" t="s">
        <v>1082</v>
      </c>
      <c r="I160" s="352" t="s">
        <v>1052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1083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1011</v>
      </c>
      <c r="D166" s="315"/>
      <c r="E166" s="315"/>
      <c r="F166" s="315" t="s">
        <v>1012</v>
      </c>
      <c r="G166" s="357"/>
      <c r="H166" s="358" t="s">
        <v>55</v>
      </c>
      <c r="I166" s="358" t="s">
        <v>58</v>
      </c>
      <c r="J166" s="315" t="s">
        <v>1013</v>
      </c>
      <c r="K166" s="292"/>
    </row>
    <row r="167" s="1" customFormat="1" ht="17.25" customHeight="1">
      <c r="B167" s="293"/>
      <c r="C167" s="317" t="s">
        <v>1014</v>
      </c>
      <c r="D167" s="317"/>
      <c r="E167" s="317"/>
      <c r="F167" s="318" t="s">
        <v>1015</v>
      </c>
      <c r="G167" s="359"/>
      <c r="H167" s="360"/>
      <c r="I167" s="360"/>
      <c r="J167" s="317" t="s">
        <v>1016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1020</v>
      </c>
      <c r="D169" s="300"/>
      <c r="E169" s="300"/>
      <c r="F169" s="323" t="s">
        <v>1017</v>
      </c>
      <c r="G169" s="300"/>
      <c r="H169" s="300" t="s">
        <v>1057</v>
      </c>
      <c r="I169" s="300" t="s">
        <v>1019</v>
      </c>
      <c r="J169" s="300">
        <v>120</v>
      </c>
      <c r="K169" s="348"/>
    </row>
    <row r="170" s="1" customFormat="1" ht="15" customHeight="1">
      <c r="B170" s="325"/>
      <c r="C170" s="300" t="s">
        <v>1066</v>
      </c>
      <c r="D170" s="300"/>
      <c r="E170" s="300"/>
      <c r="F170" s="323" t="s">
        <v>1017</v>
      </c>
      <c r="G170" s="300"/>
      <c r="H170" s="300" t="s">
        <v>1067</v>
      </c>
      <c r="I170" s="300" t="s">
        <v>1019</v>
      </c>
      <c r="J170" s="300" t="s">
        <v>1068</v>
      </c>
      <c r="K170" s="348"/>
    </row>
    <row r="171" s="1" customFormat="1" ht="15" customHeight="1">
      <c r="B171" s="325"/>
      <c r="C171" s="300" t="s">
        <v>965</v>
      </c>
      <c r="D171" s="300"/>
      <c r="E171" s="300"/>
      <c r="F171" s="323" t="s">
        <v>1017</v>
      </c>
      <c r="G171" s="300"/>
      <c r="H171" s="300" t="s">
        <v>1084</v>
      </c>
      <c r="I171" s="300" t="s">
        <v>1019</v>
      </c>
      <c r="J171" s="300" t="s">
        <v>1068</v>
      </c>
      <c r="K171" s="348"/>
    </row>
    <row r="172" s="1" customFormat="1" ht="15" customHeight="1">
      <c r="B172" s="325"/>
      <c r="C172" s="300" t="s">
        <v>1022</v>
      </c>
      <c r="D172" s="300"/>
      <c r="E172" s="300"/>
      <c r="F172" s="323" t="s">
        <v>1023</v>
      </c>
      <c r="G172" s="300"/>
      <c r="H172" s="300" t="s">
        <v>1084</v>
      </c>
      <c r="I172" s="300" t="s">
        <v>1019</v>
      </c>
      <c r="J172" s="300">
        <v>50</v>
      </c>
      <c r="K172" s="348"/>
    </row>
    <row r="173" s="1" customFormat="1" ht="15" customHeight="1">
      <c r="B173" s="325"/>
      <c r="C173" s="300" t="s">
        <v>1025</v>
      </c>
      <c r="D173" s="300"/>
      <c r="E173" s="300"/>
      <c r="F173" s="323" t="s">
        <v>1017</v>
      </c>
      <c r="G173" s="300"/>
      <c r="H173" s="300" t="s">
        <v>1084</v>
      </c>
      <c r="I173" s="300" t="s">
        <v>1027</v>
      </c>
      <c r="J173" s="300"/>
      <c r="K173" s="348"/>
    </row>
    <row r="174" s="1" customFormat="1" ht="15" customHeight="1">
      <c r="B174" s="325"/>
      <c r="C174" s="300" t="s">
        <v>1036</v>
      </c>
      <c r="D174" s="300"/>
      <c r="E174" s="300"/>
      <c r="F174" s="323" t="s">
        <v>1023</v>
      </c>
      <c r="G174" s="300"/>
      <c r="H174" s="300" t="s">
        <v>1084</v>
      </c>
      <c r="I174" s="300" t="s">
        <v>1019</v>
      </c>
      <c r="J174" s="300">
        <v>50</v>
      </c>
      <c r="K174" s="348"/>
    </row>
    <row r="175" s="1" customFormat="1" ht="15" customHeight="1">
      <c r="B175" s="325"/>
      <c r="C175" s="300" t="s">
        <v>1044</v>
      </c>
      <c r="D175" s="300"/>
      <c r="E175" s="300"/>
      <c r="F175" s="323" t="s">
        <v>1023</v>
      </c>
      <c r="G175" s="300"/>
      <c r="H175" s="300" t="s">
        <v>1084</v>
      </c>
      <c r="I175" s="300" t="s">
        <v>1019</v>
      </c>
      <c r="J175" s="300">
        <v>50</v>
      </c>
      <c r="K175" s="348"/>
    </row>
    <row r="176" s="1" customFormat="1" ht="15" customHeight="1">
      <c r="B176" s="325"/>
      <c r="C176" s="300" t="s">
        <v>1042</v>
      </c>
      <c r="D176" s="300"/>
      <c r="E176" s="300"/>
      <c r="F176" s="323" t="s">
        <v>1023</v>
      </c>
      <c r="G176" s="300"/>
      <c r="H176" s="300" t="s">
        <v>1084</v>
      </c>
      <c r="I176" s="300" t="s">
        <v>1019</v>
      </c>
      <c r="J176" s="300">
        <v>50</v>
      </c>
      <c r="K176" s="348"/>
    </row>
    <row r="177" s="1" customFormat="1" ht="15" customHeight="1">
      <c r="B177" s="325"/>
      <c r="C177" s="300" t="s">
        <v>108</v>
      </c>
      <c r="D177" s="300"/>
      <c r="E177" s="300"/>
      <c r="F177" s="323" t="s">
        <v>1017</v>
      </c>
      <c r="G177" s="300"/>
      <c r="H177" s="300" t="s">
        <v>1085</v>
      </c>
      <c r="I177" s="300" t="s">
        <v>1086</v>
      </c>
      <c r="J177" s="300"/>
      <c r="K177" s="348"/>
    </row>
    <row r="178" s="1" customFormat="1" ht="15" customHeight="1">
      <c r="B178" s="325"/>
      <c r="C178" s="300" t="s">
        <v>58</v>
      </c>
      <c r="D178" s="300"/>
      <c r="E178" s="300"/>
      <c r="F178" s="323" t="s">
        <v>1017</v>
      </c>
      <c r="G178" s="300"/>
      <c r="H178" s="300" t="s">
        <v>1087</v>
      </c>
      <c r="I178" s="300" t="s">
        <v>1088</v>
      </c>
      <c r="J178" s="300">
        <v>1</v>
      </c>
      <c r="K178" s="348"/>
    </row>
    <row r="179" s="1" customFormat="1" ht="15" customHeight="1">
      <c r="B179" s="325"/>
      <c r="C179" s="300" t="s">
        <v>54</v>
      </c>
      <c r="D179" s="300"/>
      <c r="E179" s="300"/>
      <c r="F179" s="323" t="s">
        <v>1017</v>
      </c>
      <c r="G179" s="300"/>
      <c r="H179" s="300" t="s">
        <v>1089</v>
      </c>
      <c r="I179" s="300" t="s">
        <v>1019</v>
      </c>
      <c r="J179" s="300">
        <v>20</v>
      </c>
      <c r="K179" s="348"/>
    </row>
    <row r="180" s="1" customFormat="1" ht="15" customHeight="1">
      <c r="B180" s="325"/>
      <c r="C180" s="300" t="s">
        <v>55</v>
      </c>
      <c r="D180" s="300"/>
      <c r="E180" s="300"/>
      <c r="F180" s="323" t="s">
        <v>1017</v>
      </c>
      <c r="G180" s="300"/>
      <c r="H180" s="300" t="s">
        <v>1090</v>
      </c>
      <c r="I180" s="300" t="s">
        <v>1019</v>
      </c>
      <c r="J180" s="300">
        <v>255</v>
      </c>
      <c r="K180" s="348"/>
    </row>
    <row r="181" s="1" customFormat="1" ht="15" customHeight="1">
      <c r="B181" s="325"/>
      <c r="C181" s="300" t="s">
        <v>109</v>
      </c>
      <c r="D181" s="300"/>
      <c r="E181" s="300"/>
      <c r="F181" s="323" t="s">
        <v>1017</v>
      </c>
      <c r="G181" s="300"/>
      <c r="H181" s="300" t="s">
        <v>981</v>
      </c>
      <c r="I181" s="300" t="s">
        <v>1019</v>
      </c>
      <c r="J181" s="300">
        <v>10</v>
      </c>
      <c r="K181" s="348"/>
    </row>
    <row r="182" s="1" customFormat="1" ht="15" customHeight="1">
      <c r="B182" s="325"/>
      <c r="C182" s="300" t="s">
        <v>110</v>
      </c>
      <c r="D182" s="300"/>
      <c r="E182" s="300"/>
      <c r="F182" s="323" t="s">
        <v>1017</v>
      </c>
      <c r="G182" s="300"/>
      <c r="H182" s="300" t="s">
        <v>1091</v>
      </c>
      <c r="I182" s="300" t="s">
        <v>1052</v>
      </c>
      <c r="J182" s="300"/>
      <c r="K182" s="348"/>
    </row>
    <row r="183" s="1" customFormat="1" ht="15" customHeight="1">
      <c r="B183" s="325"/>
      <c r="C183" s="300" t="s">
        <v>1092</v>
      </c>
      <c r="D183" s="300"/>
      <c r="E183" s="300"/>
      <c r="F183" s="323" t="s">
        <v>1017</v>
      </c>
      <c r="G183" s="300"/>
      <c r="H183" s="300" t="s">
        <v>1093</v>
      </c>
      <c r="I183" s="300" t="s">
        <v>1052</v>
      </c>
      <c r="J183" s="300"/>
      <c r="K183" s="348"/>
    </row>
    <row r="184" s="1" customFormat="1" ht="15" customHeight="1">
      <c r="B184" s="325"/>
      <c r="C184" s="300" t="s">
        <v>1081</v>
      </c>
      <c r="D184" s="300"/>
      <c r="E184" s="300"/>
      <c r="F184" s="323" t="s">
        <v>1017</v>
      </c>
      <c r="G184" s="300"/>
      <c r="H184" s="300" t="s">
        <v>1094</v>
      </c>
      <c r="I184" s="300" t="s">
        <v>1052</v>
      </c>
      <c r="J184" s="300"/>
      <c r="K184" s="348"/>
    </row>
    <row r="185" s="1" customFormat="1" ht="15" customHeight="1">
      <c r="B185" s="325"/>
      <c r="C185" s="300" t="s">
        <v>112</v>
      </c>
      <c r="D185" s="300"/>
      <c r="E185" s="300"/>
      <c r="F185" s="323" t="s">
        <v>1023</v>
      </c>
      <c r="G185" s="300"/>
      <c r="H185" s="300" t="s">
        <v>1095</v>
      </c>
      <c r="I185" s="300" t="s">
        <v>1019</v>
      </c>
      <c r="J185" s="300">
        <v>50</v>
      </c>
      <c r="K185" s="348"/>
    </row>
    <row r="186" s="1" customFormat="1" ht="15" customHeight="1">
      <c r="B186" s="325"/>
      <c r="C186" s="300" t="s">
        <v>1096</v>
      </c>
      <c r="D186" s="300"/>
      <c r="E186" s="300"/>
      <c r="F186" s="323" t="s">
        <v>1023</v>
      </c>
      <c r="G186" s="300"/>
      <c r="H186" s="300" t="s">
        <v>1097</v>
      </c>
      <c r="I186" s="300" t="s">
        <v>1098</v>
      </c>
      <c r="J186" s="300"/>
      <c r="K186" s="348"/>
    </row>
    <row r="187" s="1" customFormat="1" ht="15" customHeight="1">
      <c r="B187" s="325"/>
      <c r="C187" s="300" t="s">
        <v>1099</v>
      </c>
      <c r="D187" s="300"/>
      <c r="E187" s="300"/>
      <c r="F187" s="323" t="s">
        <v>1023</v>
      </c>
      <c r="G187" s="300"/>
      <c r="H187" s="300" t="s">
        <v>1100</v>
      </c>
      <c r="I187" s="300" t="s">
        <v>1098</v>
      </c>
      <c r="J187" s="300"/>
      <c r="K187" s="348"/>
    </row>
    <row r="188" s="1" customFormat="1" ht="15" customHeight="1">
      <c r="B188" s="325"/>
      <c r="C188" s="300" t="s">
        <v>1101</v>
      </c>
      <c r="D188" s="300"/>
      <c r="E188" s="300"/>
      <c r="F188" s="323" t="s">
        <v>1023</v>
      </c>
      <c r="G188" s="300"/>
      <c r="H188" s="300" t="s">
        <v>1102</v>
      </c>
      <c r="I188" s="300" t="s">
        <v>1098</v>
      </c>
      <c r="J188" s="300"/>
      <c r="K188" s="348"/>
    </row>
    <row r="189" s="1" customFormat="1" ht="15" customHeight="1">
      <c r="B189" s="325"/>
      <c r="C189" s="361" t="s">
        <v>1103</v>
      </c>
      <c r="D189" s="300"/>
      <c r="E189" s="300"/>
      <c r="F189" s="323" t="s">
        <v>1023</v>
      </c>
      <c r="G189" s="300"/>
      <c r="H189" s="300" t="s">
        <v>1104</v>
      </c>
      <c r="I189" s="300" t="s">
        <v>1105</v>
      </c>
      <c r="J189" s="362" t="s">
        <v>1106</v>
      </c>
      <c r="K189" s="348"/>
    </row>
    <row r="190" s="1" customFormat="1" ht="15" customHeight="1">
      <c r="B190" s="325"/>
      <c r="C190" s="361" t="s">
        <v>43</v>
      </c>
      <c r="D190" s="300"/>
      <c r="E190" s="300"/>
      <c r="F190" s="323" t="s">
        <v>1017</v>
      </c>
      <c r="G190" s="300"/>
      <c r="H190" s="297" t="s">
        <v>1107</v>
      </c>
      <c r="I190" s="300" t="s">
        <v>1108</v>
      </c>
      <c r="J190" s="300"/>
      <c r="K190" s="348"/>
    </row>
    <row r="191" s="1" customFormat="1" ht="15" customHeight="1">
      <c r="B191" s="325"/>
      <c r="C191" s="361" t="s">
        <v>1109</v>
      </c>
      <c r="D191" s="300"/>
      <c r="E191" s="300"/>
      <c r="F191" s="323" t="s">
        <v>1017</v>
      </c>
      <c r="G191" s="300"/>
      <c r="H191" s="300" t="s">
        <v>1110</v>
      </c>
      <c r="I191" s="300" t="s">
        <v>1052</v>
      </c>
      <c r="J191" s="300"/>
      <c r="K191" s="348"/>
    </row>
    <row r="192" s="1" customFormat="1" ht="15" customHeight="1">
      <c r="B192" s="325"/>
      <c r="C192" s="361" t="s">
        <v>1111</v>
      </c>
      <c r="D192" s="300"/>
      <c r="E192" s="300"/>
      <c r="F192" s="323" t="s">
        <v>1017</v>
      </c>
      <c r="G192" s="300"/>
      <c r="H192" s="300" t="s">
        <v>1112</v>
      </c>
      <c r="I192" s="300" t="s">
        <v>1052</v>
      </c>
      <c r="J192" s="300"/>
      <c r="K192" s="348"/>
    </row>
    <row r="193" s="1" customFormat="1" ht="15" customHeight="1">
      <c r="B193" s="325"/>
      <c r="C193" s="361" t="s">
        <v>1113</v>
      </c>
      <c r="D193" s="300"/>
      <c r="E193" s="300"/>
      <c r="F193" s="323" t="s">
        <v>1023</v>
      </c>
      <c r="G193" s="300"/>
      <c r="H193" s="300" t="s">
        <v>1114</v>
      </c>
      <c r="I193" s="300" t="s">
        <v>1052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1115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1116</v>
      </c>
      <c r="D200" s="364"/>
      <c r="E200" s="364"/>
      <c r="F200" s="364" t="s">
        <v>1117</v>
      </c>
      <c r="G200" s="365"/>
      <c r="H200" s="364" t="s">
        <v>1118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1108</v>
      </c>
      <c r="D202" s="300"/>
      <c r="E202" s="300"/>
      <c r="F202" s="323" t="s">
        <v>44</v>
      </c>
      <c r="G202" s="300"/>
      <c r="H202" s="300" t="s">
        <v>1119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45</v>
      </c>
      <c r="G203" s="300"/>
      <c r="H203" s="300" t="s">
        <v>1120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48</v>
      </c>
      <c r="G204" s="300"/>
      <c r="H204" s="300" t="s">
        <v>1121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46</v>
      </c>
      <c r="G205" s="300"/>
      <c r="H205" s="300" t="s">
        <v>1122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47</v>
      </c>
      <c r="G206" s="300"/>
      <c r="H206" s="300" t="s">
        <v>1123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1064</v>
      </c>
      <c r="D208" s="300"/>
      <c r="E208" s="300"/>
      <c r="F208" s="323" t="s">
        <v>80</v>
      </c>
      <c r="G208" s="300"/>
      <c r="H208" s="300" t="s">
        <v>1124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959</v>
      </c>
      <c r="G209" s="300"/>
      <c r="H209" s="300" t="s">
        <v>960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957</v>
      </c>
      <c r="G210" s="300"/>
      <c r="H210" s="300" t="s">
        <v>1125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961</v>
      </c>
      <c r="G211" s="361"/>
      <c r="H211" s="352" t="s">
        <v>962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963</v>
      </c>
      <c r="G212" s="361"/>
      <c r="H212" s="352" t="s">
        <v>1126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1088</v>
      </c>
      <c r="D214" s="300"/>
      <c r="E214" s="300"/>
      <c r="F214" s="323">
        <v>1</v>
      </c>
      <c r="G214" s="361"/>
      <c r="H214" s="352" t="s">
        <v>1127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1128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1129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1130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2023-12-12T14:18:45Z</dcterms:created>
  <dcterms:modified xsi:type="dcterms:W3CDTF">2023-12-12T14:18:54Z</dcterms:modified>
</cp:coreProperties>
</file>